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191" yWindow="65386" windowWidth="9720" windowHeight="8205" activeTab="0"/>
  </bookViews>
  <sheets>
    <sheet name="Outputs for 3 scenarios" sheetId="1" r:id="rId1"/>
    <sheet name="Inputs for 3 scenarios" sheetId="2" r:id="rId2"/>
  </sheets>
  <definedNames>
    <definedName name="_xlnm.Print_Area" localSheetId="0">'Outputs for 3 scenarios'!$A$1:$T$61</definedName>
  </definedNames>
  <calcPr fullCalcOnLoad="1"/>
</workbook>
</file>

<file path=xl/sharedStrings.xml><?xml version="1.0" encoding="utf-8"?>
<sst xmlns="http://schemas.openxmlformats.org/spreadsheetml/2006/main" count="315" uniqueCount="139">
  <si>
    <t xml:space="preserve">Total Office Square Feet </t>
  </si>
  <si>
    <t xml:space="preserve">Tenant Improvements </t>
  </si>
  <si>
    <t>Rent</t>
  </si>
  <si>
    <t>Insurances, Marketing, Utilities and other costs</t>
  </si>
  <si>
    <t>Wages</t>
  </si>
  <si>
    <t>Dental Practice without Allied Practitioner</t>
  </si>
  <si>
    <t xml:space="preserve">   Dentist </t>
  </si>
  <si>
    <t>Associate (@30% Rev generated)</t>
  </si>
  <si>
    <t>1 Procedures, Time, Fee</t>
  </si>
  <si>
    <t>Private Pay Patients</t>
  </si>
  <si>
    <t>Medicaid Patients</t>
  </si>
  <si>
    <t>Medicaid Payment Ratio</t>
  </si>
  <si>
    <t>NA</t>
  </si>
  <si>
    <t>Revenue</t>
  </si>
  <si>
    <t>Total Cost</t>
  </si>
  <si>
    <t>Change from Baseline</t>
  </si>
  <si>
    <t>Total Procedures Rendered</t>
  </si>
  <si>
    <t>Allied provider is not fully utilized</t>
  </si>
  <si>
    <t xml:space="preserve"> </t>
  </si>
  <si>
    <t xml:space="preserve"> </t>
  </si>
  <si>
    <t xml:space="preserve"> </t>
  </si>
  <si>
    <t xml:space="preserve"> </t>
  </si>
  <si>
    <t>$20 per square foot</t>
  </si>
  <si>
    <t xml:space="preserve"> 1 @ $80,000</t>
  </si>
  <si>
    <t>Dental Practice with Allied Practitioner</t>
  </si>
  <si>
    <t>Associate  (@30% Rev generated)</t>
  </si>
  <si>
    <t>Dental Therapist</t>
  </si>
  <si>
    <t>Support Staff *(non rev generating)</t>
  </si>
  <si>
    <t xml:space="preserve">Front Office Support </t>
  </si>
  <si>
    <t>Dental Ass't</t>
  </si>
  <si>
    <t>Supplies Cost</t>
  </si>
  <si>
    <t xml:space="preserve">Variable </t>
  </si>
  <si>
    <r>
      <t>Supplies (per procedure)-</t>
    </r>
    <r>
      <rPr>
        <b/>
        <sz val="11"/>
        <color indexed="8"/>
        <rFont val="Calibri"/>
        <family val="2"/>
      </rPr>
      <t>without</t>
    </r>
    <r>
      <rPr>
        <sz val="11"/>
        <color theme="1"/>
        <rFont val="Calibri"/>
        <family val="2"/>
      </rPr>
      <t xml:space="preserve"> Allied Practitioner</t>
    </r>
  </si>
  <si>
    <t>DDS Owner at 90%; Associates 90% utilized, no Medicaid</t>
  </si>
  <si>
    <t xml:space="preserve">90% utilization, no Medicaid </t>
  </si>
  <si>
    <t xml:space="preserve">Optional </t>
  </si>
  <si>
    <t xml:space="preserve">DiagnoDent Laser Caries Detection Aid </t>
  </si>
  <si>
    <t xml:space="preserve">Cavitron Ultrasonic Scaler </t>
  </si>
  <si>
    <t>$8 per procedure</t>
  </si>
  <si>
    <t>Sat, Sunday</t>
  </si>
  <si>
    <t>90% utilization, no Medicaid</t>
  </si>
  <si>
    <t>NA Dentist is not fully utilized</t>
  </si>
  <si>
    <t>$150 per square foot</t>
  </si>
  <si>
    <t>30% of production</t>
  </si>
  <si>
    <t>1 @ $8,000</t>
  </si>
  <si>
    <t xml:space="preserve"> </t>
  </si>
  <si>
    <t>1 @ $5,000</t>
  </si>
  <si>
    <t>4 @ $2,000</t>
  </si>
  <si>
    <t>2 @ $2,000</t>
  </si>
  <si>
    <t>1 @ $24,000</t>
  </si>
  <si>
    <t>4 @ $7,500</t>
  </si>
  <si>
    <t>30 @ $335</t>
  </si>
  <si>
    <t>1 @ $12,000</t>
  </si>
  <si>
    <t>4 @ $2,200</t>
  </si>
  <si>
    <t>4 @ $1,500</t>
  </si>
  <si>
    <t>Equipment Loan Calc</t>
  </si>
  <si>
    <t>Annual Interest Rate</t>
  </si>
  <si>
    <t>Term of Loan in Years</t>
  </si>
  <si>
    <t>Tenant Improvements Loan Calc</t>
  </si>
  <si>
    <t>6 Assumptions</t>
  </si>
  <si>
    <t>Holidays</t>
  </si>
  <si>
    <t>Hrs open</t>
  </si>
  <si>
    <t>Shrinkage</t>
  </si>
  <si>
    <t>Variable</t>
  </si>
  <si>
    <t>2 @8,0000 each</t>
  </si>
  <si>
    <t>8 at $2000</t>
  </si>
  <si>
    <t>2 @ $5,000</t>
  </si>
  <si>
    <t>8 @ $7500</t>
  </si>
  <si>
    <t>2 @ $12000</t>
  </si>
  <si>
    <t>60 @ $335</t>
  </si>
  <si>
    <t>90% utilization, no Medicaid</t>
  </si>
  <si>
    <t>NA Dentist is not fully utilized</t>
  </si>
  <si>
    <t>Reg. Dental Hygienist</t>
  </si>
  <si>
    <t>5 Cost Tab</t>
  </si>
  <si>
    <t xml:space="preserve">Total Revenue Generating Operatories </t>
  </si>
  <si>
    <t>8 @ $2200</t>
  </si>
  <si>
    <t>8 @ $1500</t>
  </si>
  <si>
    <t>2 Define Dental Practice</t>
  </si>
  <si>
    <t>Dentist</t>
  </si>
  <si>
    <t>Associate</t>
  </si>
  <si>
    <t>Front/Back Office Support</t>
  </si>
  <si>
    <t>Dental Assistant</t>
  </si>
  <si>
    <t>Procedure Mix: Preventive/Diagnostic</t>
  </si>
  <si>
    <t>Diagnostic</t>
  </si>
  <si>
    <t>Radiographs/imaging</t>
  </si>
  <si>
    <t>Preventive</t>
  </si>
  <si>
    <t>Restorative</t>
  </si>
  <si>
    <t>Endodontic</t>
  </si>
  <si>
    <t>Periodontics</t>
  </si>
  <si>
    <t>Prosthodontics</t>
  </si>
  <si>
    <t>Oral/Maxillofacial Surgery</t>
  </si>
  <si>
    <t>Other</t>
  </si>
  <si>
    <t>3 Define Allied Practitioner(s)</t>
  </si>
  <si>
    <t>Supervision Time</t>
  </si>
  <si>
    <t>Hygienist-Therapist</t>
  </si>
  <si>
    <t>Dental Hygienist</t>
  </si>
  <si>
    <t>Dentist Utilization</t>
  </si>
  <si>
    <t>Allied Provider Utilization</t>
  </si>
  <si>
    <t>Medicaid caseload, average rate</t>
  </si>
  <si>
    <t>Medicaid caseload, low rate</t>
  </si>
  <si>
    <t>Addition of one Dental Hygienist</t>
  </si>
  <si>
    <t>Addition of one Dental Therapist (and Assistant)</t>
  </si>
  <si>
    <t>Addition of one Hygienist-Therapist (and Assistant)</t>
  </si>
  <si>
    <t xml:space="preserve"> </t>
  </si>
  <si>
    <t>Dentist-Owner and Associate Dentist Utilization</t>
  </si>
  <si>
    <t>Percent Change from Baseline</t>
  </si>
  <si>
    <t>Net Pre-Tax Profit</t>
  </si>
  <si>
    <t>2 @ $5,000</t>
  </si>
  <si>
    <t>4 @ $2000</t>
  </si>
  <si>
    <t>Procedure Mix</t>
  </si>
  <si>
    <t>Baseline case (Dentist, no allied providers)</t>
  </si>
  <si>
    <t>Baseline case (Dentists, no allied providers)</t>
  </si>
  <si>
    <t>Scenario 1: Solo Pediatric Practice</t>
  </si>
  <si>
    <t>Scenario 2: Solo General Practice</t>
  </si>
  <si>
    <t>Scenario 3: Small Group Practice</t>
  </si>
  <si>
    <t>Productivity and Profit Calculator Inputs for 3 Scenarios</t>
  </si>
  <si>
    <r>
      <t>Supplies (per procedure)-</t>
    </r>
    <r>
      <rPr>
        <b/>
        <sz val="11"/>
        <color indexed="8"/>
        <rFont val="Calibri"/>
        <family val="2"/>
      </rPr>
      <t>with</t>
    </r>
    <r>
      <rPr>
        <sz val="11"/>
        <color theme="1"/>
        <rFont val="Calibri"/>
        <family val="2"/>
      </rPr>
      <t xml:space="preserve"> Allied Practitioner</t>
    </r>
  </si>
  <si>
    <t xml:space="preserve">Capital Expenditures </t>
  </si>
  <si>
    <t>Digital x-ray</t>
  </si>
  <si>
    <t xml:space="preserve">    -computer system, install and training </t>
  </si>
  <si>
    <t>Dental Camera</t>
  </si>
  <si>
    <t>Autoclave (Cox Rapid Heat Sterilizer)</t>
  </si>
  <si>
    <t>Misc (office computer)</t>
  </si>
  <si>
    <t>Computer hardware, cabling, software</t>
  </si>
  <si>
    <t>Room</t>
  </si>
  <si>
    <t>Chair  (suction, water, polisher, cuspidor, light) -Pelton&amp;Crane Operatory</t>
  </si>
  <si>
    <t>Other Operatories Tools</t>
  </si>
  <si>
    <t xml:space="preserve">Misc Furniture (tables, desks, chairs, lighting, etc) </t>
  </si>
  <si>
    <t>Operating Margin</t>
  </si>
  <si>
    <t xml:space="preserve">Operating Margin </t>
  </si>
  <si>
    <t>Cell E72 (Prophylaxis - adult or child) is set to $60 (the child fee), since all patients are children.</t>
  </si>
  <si>
    <t>Cell E72 (Prophylaxis - adult or child) is set to $80, since the practice sees both adults and children.</t>
  </si>
  <si>
    <t xml:space="preserve">All three scenarios used the same 3 model allied providers, the same set of procedures, and the same fees per procedure, except as noted below. </t>
  </si>
  <si>
    <t>Not calculated; the dentist-owner is assumed to be paid from the practice's profits.</t>
  </si>
  <si>
    <t>$30,000 for the dentist owner's benefits are included in "Insurances, Marketing, Utilities, and other costs" in cell C13.</t>
  </si>
  <si>
    <t>Benefit load</t>
  </si>
  <si>
    <t>For all allied providers and support staff, a benefit load of 15% was used.</t>
  </si>
  <si>
    <t>DDS Owner at 75%; Associates 75% utilized</t>
  </si>
  <si>
    <r>
      <t xml:space="preserve">Productivity and Profit Calculator Outputs for All Scenarios Tested in </t>
    </r>
    <r>
      <rPr>
        <b/>
        <i/>
        <sz val="11"/>
        <color indexed="8"/>
        <rFont val="Calibri"/>
        <family val="2"/>
      </rPr>
      <t>It Takes a Team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</si>
</sst>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i/>
      <sz val="11"/>
      <color indexed="8"/>
      <name val="Calibri"/>
      <family val="2"/>
    </font>
    <font>
      <i/>
      <u val="single"/>
      <sz val="11"/>
      <color indexed="8"/>
      <name val="Calibri"/>
      <family val="2"/>
    </font>
    <font>
      <b/>
      <i/>
      <u val="single"/>
      <sz val="11"/>
      <name val="Calibri"/>
      <family val="2"/>
    </font>
    <font>
      <sz val="8"/>
      <name val="Verdana"/>
      <family val="2"/>
    </font>
    <font>
      <b/>
      <i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1"/>
      <color theme="1"/>
      <name val="Calibri"/>
      <family val="2"/>
    </font>
    <font>
      <i/>
      <sz val="11"/>
      <color theme="1"/>
      <name val="Calibri"/>
      <family val="2"/>
    </font>
    <font>
      <i/>
      <u val="single"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 style="thin"/>
      <top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09">
    <xf numFmtId="0" fontId="0" fillId="0" borderId="0" xfId="0" applyFont="1" applyAlignment="1">
      <alignment/>
    </xf>
    <xf numFmtId="0" fontId="1" fillId="0" borderId="10" xfId="0" applyNumberFormat="1" applyFont="1" applyFill="1" applyBorder="1" applyAlignment="1">
      <alignment wrapText="1"/>
    </xf>
    <xf numFmtId="0" fontId="3" fillId="0" borderId="10" xfId="0" applyNumberFormat="1" applyFont="1" applyFill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Fill="1" applyBorder="1" applyAlignment="1">
      <alignment wrapText="1"/>
    </xf>
    <xf numFmtId="0" fontId="40" fillId="0" borderId="10" xfId="0" applyFont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0" borderId="0" xfId="0" applyAlignment="1">
      <alignment wrapText="1"/>
    </xf>
    <xf numFmtId="0" fontId="41" fillId="0" borderId="10" xfId="0" applyFont="1" applyBorder="1" applyAlignment="1">
      <alignment wrapText="1"/>
    </xf>
    <xf numFmtId="0" fontId="38" fillId="0" borderId="11" xfId="0" applyFont="1" applyBorder="1" applyAlignment="1">
      <alignment wrapText="1"/>
    </xf>
    <xf numFmtId="0" fontId="38" fillId="0" borderId="12" xfId="0" applyFont="1" applyBorder="1" applyAlignment="1">
      <alignment wrapText="1"/>
    </xf>
    <xf numFmtId="0" fontId="0" fillId="0" borderId="13" xfId="0" applyBorder="1" applyAlignment="1">
      <alignment wrapText="1"/>
    </xf>
    <xf numFmtId="0" fontId="0" fillId="0" borderId="11" xfId="0" applyBorder="1" applyAlignment="1">
      <alignment wrapText="1"/>
    </xf>
    <xf numFmtId="0" fontId="38" fillId="0" borderId="11" xfId="0" applyFont="1" applyBorder="1" applyAlignment="1">
      <alignment/>
    </xf>
    <xf numFmtId="0" fontId="41" fillId="0" borderId="12" xfId="0" applyFont="1" applyBorder="1" applyAlignment="1">
      <alignment wrapText="1"/>
    </xf>
    <xf numFmtId="0" fontId="41" fillId="0" borderId="12" xfId="0" applyFont="1" applyFill="1" applyBorder="1" applyAlignment="1">
      <alignment wrapText="1"/>
    </xf>
    <xf numFmtId="0" fontId="42" fillId="0" borderId="14" xfId="0" applyFont="1" applyFill="1" applyBorder="1" applyAlignment="1">
      <alignment wrapText="1"/>
    </xf>
    <xf numFmtId="0" fontId="6" fillId="0" borderId="12" xfId="0" applyNumberFormat="1" applyFont="1" applyFill="1" applyBorder="1" applyAlignment="1">
      <alignment wrapText="1"/>
    </xf>
    <xf numFmtId="0" fontId="4" fillId="0" borderId="12" xfId="0" applyNumberFormat="1" applyFont="1" applyFill="1" applyBorder="1" applyAlignment="1">
      <alignment wrapText="1"/>
    </xf>
    <xf numFmtId="0" fontId="4" fillId="0" borderId="10" xfId="0" applyNumberFormat="1" applyFont="1" applyFill="1" applyBorder="1" applyAlignment="1">
      <alignment wrapText="1"/>
    </xf>
    <xf numFmtId="0" fontId="2" fillId="0" borderId="14" xfId="0" applyNumberFormat="1" applyFont="1" applyFill="1" applyBorder="1" applyAlignment="1">
      <alignment wrapText="1"/>
    </xf>
    <xf numFmtId="0" fontId="0" fillId="0" borderId="10" xfId="0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12" xfId="0" applyBorder="1" applyAlignment="1">
      <alignment horizontal="right"/>
    </xf>
    <xf numFmtId="9" fontId="0" fillId="0" borderId="10" xfId="0" applyNumberFormat="1" applyBorder="1" applyAlignment="1">
      <alignment horizontal="right"/>
    </xf>
    <xf numFmtId="0" fontId="0" fillId="0" borderId="14" xfId="0" applyBorder="1" applyAlignment="1">
      <alignment horizontal="right"/>
    </xf>
    <xf numFmtId="6" fontId="0" fillId="0" borderId="13" xfId="0" applyNumberFormat="1" applyBorder="1" applyAlignment="1">
      <alignment horizontal="right"/>
    </xf>
    <xf numFmtId="6" fontId="0" fillId="0" borderId="10" xfId="0" applyNumberFormat="1" applyBorder="1" applyAlignment="1">
      <alignment horizontal="right"/>
    </xf>
    <xf numFmtId="6" fontId="0" fillId="0" borderId="11" xfId="0" applyNumberFormat="1" applyBorder="1" applyAlignment="1">
      <alignment horizontal="right"/>
    </xf>
    <xf numFmtId="0" fontId="41" fillId="0" borderId="10" xfId="0" applyFont="1" applyBorder="1" applyAlignment="1">
      <alignment horizontal="right"/>
    </xf>
    <xf numFmtId="0" fontId="0" fillId="0" borderId="10" xfId="0" applyFill="1" applyBorder="1" applyAlignment="1">
      <alignment horizontal="right"/>
    </xf>
    <xf numFmtId="0" fontId="0" fillId="0" borderId="12" xfId="0" applyFill="1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9" fontId="0" fillId="0" borderId="0" xfId="0" applyNumberFormat="1" applyBorder="1" applyAlignment="1">
      <alignment/>
    </xf>
    <xf numFmtId="9" fontId="0" fillId="0" borderId="17" xfId="0" applyNumberFormat="1" applyBorder="1" applyAlignment="1">
      <alignment/>
    </xf>
    <xf numFmtId="9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9" fontId="0" fillId="0" borderId="16" xfId="0" applyNumberFormat="1" applyBorder="1" applyAlignment="1">
      <alignment/>
    </xf>
    <xf numFmtId="9" fontId="0" fillId="0" borderId="16" xfId="0" applyNumberFormat="1" applyBorder="1" applyAlignment="1">
      <alignment horizontal="right"/>
    </xf>
    <xf numFmtId="0" fontId="0" fillId="0" borderId="16" xfId="0" applyBorder="1" applyAlignment="1">
      <alignment horizontal="right"/>
    </xf>
    <xf numFmtId="0" fontId="0" fillId="33" borderId="16" xfId="0" applyFill="1" applyBorder="1" applyAlignment="1">
      <alignment horizontal="right"/>
    </xf>
    <xf numFmtId="0" fontId="0" fillId="33" borderId="0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 horizontal="right"/>
    </xf>
    <xf numFmtId="0" fontId="0" fillId="33" borderId="16" xfId="0" applyFill="1" applyBorder="1" applyAlignment="1">
      <alignment/>
    </xf>
    <xf numFmtId="0" fontId="0" fillId="33" borderId="18" xfId="0" applyFill="1" applyBorder="1" applyAlignment="1">
      <alignment/>
    </xf>
    <xf numFmtId="0" fontId="38" fillId="0" borderId="19" xfId="0" applyFont="1" applyBorder="1" applyAlignment="1">
      <alignment/>
    </xf>
    <xf numFmtId="0" fontId="38" fillId="0" borderId="0" xfId="0" applyFont="1" applyAlignment="1">
      <alignment/>
    </xf>
    <xf numFmtId="164" fontId="0" fillId="0" borderId="16" xfId="0" applyNumberFormat="1" applyBorder="1" applyAlignment="1">
      <alignment/>
    </xf>
    <xf numFmtId="164" fontId="0" fillId="0" borderId="0" xfId="0" applyNumberFormat="1" applyBorder="1" applyAlignment="1">
      <alignment/>
    </xf>
    <xf numFmtId="164" fontId="0" fillId="0" borderId="17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0" borderId="20" xfId="0" applyBorder="1" applyAlignment="1">
      <alignment/>
    </xf>
    <xf numFmtId="164" fontId="0" fillId="33" borderId="16" xfId="0" applyNumberFormat="1" applyFill="1" applyBorder="1" applyAlignment="1">
      <alignment/>
    </xf>
    <xf numFmtId="164" fontId="0" fillId="33" borderId="16" xfId="0" applyNumberFormat="1" applyFill="1" applyBorder="1" applyAlignment="1">
      <alignment horizontal="right"/>
    </xf>
    <xf numFmtId="164" fontId="0" fillId="33" borderId="0" xfId="0" applyNumberFormat="1" applyFill="1" applyBorder="1" applyAlignment="1">
      <alignment/>
    </xf>
    <xf numFmtId="164" fontId="0" fillId="33" borderId="17" xfId="0" applyNumberFormat="1" applyFill="1" applyBorder="1" applyAlignment="1">
      <alignment/>
    </xf>
    <xf numFmtId="164" fontId="0" fillId="33" borderId="16" xfId="0" applyNumberFormat="1" applyFill="1" applyBorder="1" applyAlignment="1">
      <alignment wrapText="1"/>
    </xf>
    <xf numFmtId="9" fontId="0" fillId="33" borderId="0" xfId="0" applyNumberFormat="1" applyFill="1" applyBorder="1" applyAlignment="1">
      <alignment/>
    </xf>
    <xf numFmtId="9" fontId="0" fillId="33" borderId="17" xfId="0" applyNumberFormat="1" applyFill="1" applyBorder="1" applyAlignment="1">
      <alignment/>
    </xf>
    <xf numFmtId="9" fontId="0" fillId="33" borderId="16" xfId="0" applyNumberFormat="1" applyFill="1" applyBorder="1" applyAlignment="1">
      <alignment horizontal="right"/>
    </xf>
    <xf numFmtId="9" fontId="0" fillId="33" borderId="19" xfId="0" applyNumberFormat="1" applyFill="1" applyBorder="1" applyAlignment="1">
      <alignment/>
    </xf>
    <xf numFmtId="9" fontId="0" fillId="33" borderId="21" xfId="0" applyNumberFormat="1" applyFill="1" applyBorder="1" applyAlignment="1">
      <alignment/>
    </xf>
    <xf numFmtId="9" fontId="0" fillId="33" borderId="18" xfId="0" applyNumberFormat="1" applyFill="1" applyBorder="1" applyAlignment="1">
      <alignment horizontal="right"/>
    </xf>
    <xf numFmtId="164" fontId="0" fillId="0" borderId="0" xfId="0" applyNumberFormat="1" applyAlignment="1">
      <alignment/>
    </xf>
    <xf numFmtId="164" fontId="0" fillId="0" borderId="0" xfId="0" applyNumberFormat="1" applyFill="1" applyBorder="1" applyAlignment="1">
      <alignment/>
    </xf>
    <xf numFmtId="0" fontId="0" fillId="0" borderId="17" xfId="0" applyFill="1" applyBorder="1" applyAlignment="1">
      <alignment/>
    </xf>
    <xf numFmtId="164" fontId="0" fillId="0" borderId="17" xfId="0" applyNumberFormat="1" applyFill="1" applyBorder="1" applyAlignment="1">
      <alignment/>
    </xf>
    <xf numFmtId="0" fontId="0" fillId="0" borderId="22" xfId="0" applyBorder="1" applyAlignment="1">
      <alignment/>
    </xf>
    <xf numFmtId="0" fontId="0" fillId="0" borderId="20" xfId="0" applyBorder="1" applyAlignment="1">
      <alignment wrapText="1"/>
    </xf>
    <xf numFmtId="164" fontId="0" fillId="0" borderId="20" xfId="0" applyNumberFormat="1" applyBorder="1" applyAlignment="1">
      <alignment/>
    </xf>
    <xf numFmtId="0" fontId="0" fillId="0" borderId="23" xfId="0" applyBorder="1" applyAlignment="1">
      <alignment/>
    </xf>
    <xf numFmtId="0" fontId="0" fillId="0" borderId="14" xfId="0" applyBorder="1" applyAlignment="1">
      <alignment wrapText="1"/>
    </xf>
    <xf numFmtId="0" fontId="0" fillId="0" borderId="11" xfId="0" applyBorder="1" applyAlignment="1">
      <alignment horizontal="right"/>
    </xf>
    <xf numFmtId="0" fontId="41" fillId="0" borderId="11" xfId="0" applyFont="1" applyBorder="1" applyAlignment="1">
      <alignment wrapText="1"/>
    </xf>
    <xf numFmtId="0" fontId="0" fillId="0" borderId="16" xfId="0" applyFill="1" applyBorder="1" applyAlignment="1">
      <alignment/>
    </xf>
    <xf numFmtId="164" fontId="0" fillId="0" borderId="16" xfId="0" applyNumberFormat="1" applyFill="1" applyBorder="1" applyAlignment="1">
      <alignment/>
    </xf>
    <xf numFmtId="0" fontId="0" fillId="0" borderId="20" xfId="0" applyFill="1" applyBorder="1" applyAlignment="1">
      <alignment/>
    </xf>
    <xf numFmtId="164" fontId="0" fillId="0" borderId="20" xfId="0" applyNumberFormat="1" applyFill="1" applyBorder="1" applyAlignment="1">
      <alignment/>
    </xf>
    <xf numFmtId="0" fontId="0" fillId="0" borderId="0" xfId="0" applyFill="1" applyAlignment="1">
      <alignment/>
    </xf>
    <xf numFmtId="0" fontId="38" fillId="0" borderId="0" xfId="0" applyFont="1" applyAlignment="1">
      <alignment/>
    </xf>
    <xf numFmtId="9" fontId="0" fillId="0" borderId="10" xfId="0" applyNumberFormat="1" applyFill="1" applyBorder="1" applyAlignment="1">
      <alignment horizontal="right"/>
    </xf>
    <xf numFmtId="9" fontId="0" fillId="0" borderId="0" xfId="0" applyNumberFormat="1" applyAlignment="1">
      <alignment/>
    </xf>
    <xf numFmtId="0" fontId="2" fillId="0" borderId="0" xfId="0" applyFont="1" applyAlignment="1">
      <alignment/>
    </xf>
    <xf numFmtId="9" fontId="0" fillId="33" borderId="16" xfId="0" applyNumberFormat="1" applyFill="1" applyBorder="1" applyAlignment="1">
      <alignment/>
    </xf>
    <xf numFmtId="0" fontId="38" fillId="0" borderId="24" xfId="0" applyFont="1" applyBorder="1" applyAlignment="1">
      <alignment wrapText="1"/>
    </xf>
    <xf numFmtId="0" fontId="0" fillId="0" borderId="13" xfId="0" applyBorder="1" applyAlignment="1">
      <alignment horizontal="left" wrapText="1"/>
    </xf>
    <xf numFmtId="0" fontId="0" fillId="0" borderId="15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6" fontId="0" fillId="0" borderId="30" xfId="0" applyNumberFormat="1" applyBorder="1" applyAlignment="1">
      <alignment horizontal="center"/>
    </xf>
    <xf numFmtId="6" fontId="0" fillId="0" borderId="31" xfId="0" applyNumberFormat="1" applyBorder="1" applyAlignment="1">
      <alignment horizontal="center"/>
    </xf>
    <xf numFmtId="6" fontId="0" fillId="0" borderId="32" xfId="0" applyNumberFormat="1" applyBorder="1" applyAlignment="1">
      <alignment horizontal="center"/>
    </xf>
    <xf numFmtId="6" fontId="0" fillId="0" borderId="33" xfId="0" applyNumberFormat="1" applyBorder="1" applyAlignment="1">
      <alignment horizontal="center"/>
    </xf>
    <xf numFmtId="6" fontId="0" fillId="0" borderId="34" xfId="0" applyNumberFormat="1" applyBorder="1" applyAlignment="1">
      <alignment horizontal="center"/>
    </xf>
    <xf numFmtId="6" fontId="0" fillId="0" borderId="35" xfId="0" applyNumberFormat="1" applyBorder="1" applyAlignment="1">
      <alignment horizontal="center"/>
    </xf>
    <xf numFmtId="6" fontId="0" fillId="0" borderId="30" xfId="0" applyNumberFormat="1" applyBorder="1" applyAlignment="1">
      <alignment horizontal="center" wrapText="1"/>
    </xf>
    <xf numFmtId="6" fontId="0" fillId="0" borderId="31" xfId="0" applyNumberFormat="1" applyBorder="1" applyAlignment="1">
      <alignment horizontal="center" wrapText="1"/>
    </xf>
    <xf numFmtId="6" fontId="0" fillId="0" borderId="32" xfId="0" applyNumberForma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93"/>
  <sheetViews>
    <sheetView tabSelected="1" zoomScaleSheetLayoutView="100" zoomScalePageLayoutView="0" workbookViewId="0" topLeftCell="A1">
      <pane xSplit="1" topLeftCell="B1" activePane="topRight" state="frozen"/>
      <selection pane="topLeft" activeCell="A1" sqref="A1"/>
      <selection pane="topRight" activeCell="A2" sqref="A2"/>
    </sheetView>
  </sheetViews>
  <sheetFormatPr defaultColWidth="8.8515625" defaultRowHeight="15"/>
  <cols>
    <col min="1" max="1" width="28.421875" style="0" customWidth="1"/>
    <col min="2" max="2" width="15.140625" style="0" customWidth="1"/>
    <col min="3" max="3" width="14.140625" style="0" customWidth="1"/>
    <col min="4" max="4" width="11.57421875" style="0" customWidth="1"/>
    <col min="5" max="5" width="11.421875" style="0" customWidth="1"/>
    <col min="6" max="6" width="2.421875" style="0" customWidth="1"/>
    <col min="7" max="7" width="13.28125" style="0" customWidth="1"/>
    <col min="8" max="8" width="12.28125" style="0" customWidth="1"/>
    <col min="9" max="9" width="12.140625" style="0" customWidth="1"/>
    <col min="10" max="10" width="12.00390625" style="0" customWidth="1"/>
    <col min="11" max="11" width="2.421875" style="0" customWidth="1"/>
    <col min="12" max="12" width="12.140625" style="0" customWidth="1"/>
    <col min="13" max="13" width="11.57421875" style="0" customWidth="1"/>
    <col min="14" max="14" width="12.421875" style="0" customWidth="1"/>
    <col min="15" max="15" width="11.7109375" style="0" customWidth="1"/>
    <col min="16" max="16" width="2.7109375" style="0" customWidth="1"/>
    <col min="17" max="17" width="12.28125" style="0" customWidth="1"/>
    <col min="18" max="18" width="11.7109375" style="0" customWidth="1"/>
    <col min="19" max="19" width="11.8515625" style="0" customWidth="1"/>
    <col min="20" max="20" width="12.00390625" style="0" customWidth="1"/>
  </cols>
  <sheetData>
    <row r="1" ht="15">
      <c r="A1" s="54" t="s">
        <v>138</v>
      </c>
    </row>
    <row r="3" ht="15.75" thickBot="1">
      <c r="A3" s="53" t="s">
        <v>112</v>
      </c>
    </row>
    <row r="4" spans="1:20" ht="15">
      <c r="A4" s="33"/>
      <c r="B4" s="94" t="s">
        <v>110</v>
      </c>
      <c r="C4" s="95"/>
      <c r="D4" s="95"/>
      <c r="E4" s="96"/>
      <c r="F4" s="75"/>
      <c r="G4" s="94" t="s">
        <v>100</v>
      </c>
      <c r="H4" s="95"/>
      <c r="I4" s="95"/>
      <c r="J4" s="95"/>
      <c r="K4" s="75"/>
      <c r="L4" s="94" t="s">
        <v>101</v>
      </c>
      <c r="M4" s="95"/>
      <c r="N4" s="95"/>
      <c r="O4" s="95"/>
      <c r="P4" s="75"/>
      <c r="Q4" s="94" t="s">
        <v>102</v>
      </c>
      <c r="R4" s="95"/>
      <c r="S4" s="95"/>
      <c r="T4" s="96"/>
    </row>
    <row r="5" spans="1:20" s="8" customFormat="1" ht="60">
      <c r="A5" s="34"/>
      <c r="B5" s="34" t="s">
        <v>40</v>
      </c>
      <c r="C5" s="35" t="s">
        <v>41</v>
      </c>
      <c r="D5" s="35" t="s">
        <v>98</v>
      </c>
      <c r="E5" s="35" t="s">
        <v>99</v>
      </c>
      <c r="F5" s="76"/>
      <c r="G5" s="34" t="s">
        <v>34</v>
      </c>
      <c r="H5" s="35" t="s">
        <v>17</v>
      </c>
      <c r="I5" s="35" t="s">
        <v>98</v>
      </c>
      <c r="J5" s="35" t="s">
        <v>99</v>
      </c>
      <c r="K5" s="76"/>
      <c r="L5" s="34" t="s">
        <v>34</v>
      </c>
      <c r="M5" s="35" t="s">
        <v>17</v>
      </c>
      <c r="N5" s="35" t="s">
        <v>98</v>
      </c>
      <c r="O5" s="35" t="s">
        <v>99</v>
      </c>
      <c r="P5" s="76"/>
      <c r="Q5" s="34" t="s">
        <v>34</v>
      </c>
      <c r="R5" s="35" t="s">
        <v>17</v>
      </c>
      <c r="S5" s="35" t="s">
        <v>98</v>
      </c>
      <c r="T5" s="36" t="s">
        <v>99</v>
      </c>
    </row>
    <row r="6" spans="1:20" ht="15">
      <c r="A6" s="37"/>
      <c r="B6" s="37"/>
      <c r="C6" s="38"/>
      <c r="D6" s="38"/>
      <c r="E6" s="38"/>
      <c r="F6" s="59"/>
      <c r="G6" s="37"/>
      <c r="H6" s="38"/>
      <c r="I6" s="38"/>
      <c r="J6" s="38"/>
      <c r="K6" s="59"/>
      <c r="L6" s="37"/>
      <c r="M6" s="38"/>
      <c r="N6" s="38"/>
      <c r="O6" s="38"/>
      <c r="P6" s="59"/>
      <c r="Q6" s="37"/>
      <c r="R6" s="38"/>
      <c r="S6" s="38"/>
      <c r="T6" s="39"/>
    </row>
    <row r="7" spans="1:20" ht="15">
      <c r="A7" s="37" t="s">
        <v>96</v>
      </c>
      <c r="B7" s="44">
        <v>0.9</v>
      </c>
      <c r="C7" s="40">
        <v>0.75</v>
      </c>
      <c r="D7" s="40">
        <v>0.9</v>
      </c>
      <c r="E7" s="40">
        <v>0.9</v>
      </c>
      <c r="F7" s="59"/>
      <c r="G7" s="44">
        <v>0.9</v>
      </c>
      <c r="H7" s="40">
        <v>0.9</v>
      </c>
      <c r="I7" s="40">
        <v>0.9</v>
      </c>
      <c r="J7" s="40">
        <v>0.9</v>
      </c>
      <c r="K7" s="59"/>
      <c r="L7" s="44">
        <v>0.9</v>
      </c>
      <c r="M7" s="40">
        <v>0.9</v>
      </c>
      <c r="N7" s="40">
        <v>0.9</v>
      </c>
      <c r="O7" s="40">
        <v>0.9</v>
      </c>
      <c r="P7" s="59"/>
      <c r="Q7" s="44">
        <v>0.9</v>
      </c>
      <c r="R7" s="40">
        <v>0.9</v>
      </c>
      <c r="S7" s="40">
        <v>0.9</v>
      </c>
      <c r="T7" s="41">
        <v>0.9</v>
      </c>
    </row>
    <row r="8" spans="1:20" ht="15">
      <c r="A8" s="37" t="s">
        <v>97</v>
      </c>
      <c r="B8" s="45" t="s">
        <v>12</v>
      </c>
      <c r="C8" s="42" t="s">
        <v>12</v>
      </c>
      <c r="D8" s="42" t="s">
        <v>12</v>
      </c>
      <c r="E8" s="42" t="s">
        <v>12</v>
      </c>
      <c r="F8" s="59"/>
      <c r="G8" s="44">
        <v>0.9</v>
      </c>
      <c r="H8" s="40">
        <v>0.75</v>
      </c>
      <c r="I8" s="40">
        <v>0.9</v>
      </c>
      <c r="J8" s="40">
        <v>0.9</v>
      </c>
      <c r="K8" s="59"/>
      <c r="L8" s="44">
        <v>0.9</v>
      </c>
      <c r="M8" s="40">
        <v>0.75</v>
      </c>
      <c r="N8" s="40">
        <v>0.9</v>
      </c>
      <c r="O8" s="40">
        <v>0.9</v>
      </c>
      <c r="P8" s="59"/>
      <c r="Q8" s="44">
        <v>0.9</v>
      </c>
      <c r="R8" s="40">
        <v>0.75</v>
      </c>
      <c r="S8" s="40">
        <v>0.9</v>
      </c>
      <c r="T8" s="41">
        <v>0.9</v>
      </c>
    </row>
    <row r="9" spans="1:20" ht="15">
      <c r="A9" s="37" t="s">
        <v>9</v>
      </c>
      <c r="B9" s="44">
        <v>1</v>
      </c>
      <c r="C9" s="40">
        <v>1</v>
      </c>
      <c r="D9" s="40">
        <v>0.8</v>
      </c>
      <c r="E9" s="40">
        <v>0.8</v>
      </c>
      <c r="F9" s="59"/>
      <c r="G9" s="44">
        <v>1</v>
      </c>
      <c r="H9" s="40">
        <v>1</v>
      </c>
      <c r="I9" s="40">
        <v>0.8</v>
      </c>
      <c r="J9" s="40">
        <v>0.8</v>
      </c>
      <c r="K9" s="59"/>
      <c r="L9" s="44">
        <v>1</v>
      </c>
      <c r="M9" s="40">
        <v>1</v>
      </c>
      <c r="N9" s="40">
        <v>0.8</v>
      </c>
      <c r="O9" s="40">
        <v>0.8</v>
      </c>
      <c r="P9" s="59"/>
      <c r="Q9" s="44">
        <v>1</v>
      </c>
      <c r="R9" s="40">
        <v>1</v>
      </c>
      <c r="S9" s="40">
        <v>0.8</v>
      </c>
      <c r="T9" s="41">
        <v>0.8</v>
      </c>
    </row>
    <row r="10" spans="1:20" ht="15">
      <c r="A10" s="37" t="s">
        <v>10</v>
      </c>
      <c r="B10" s="44">
        <v>0</v>
      </c>
      <c r="C10" s="40">
        <v>0</v>
      </c>
      <c r="D10" s="40">
        <v>0.2</v>
      </c>
      <c r="E10" s="40">
        <v>0.2</v>
      </c>
      <c r="F10" s="59"/>
      <c r="G10" s="44">
        <v>0</v>
      </c>
      <c r="H10" s="40">
        <v>0</v>
      </c>
      <c r="I10" s="40">
        <v>0.2</v>
      </c>
      <c r="J10" s="40">
        <v>0.2</v>
      </c>
      <c r="K10" s="59"/>
      <c r="L10" s="44">
        <v>0</v>
      </c>
      <c r="M10" s="40">
        <v>0</v>
      </c>
      <c r="N10" s="40">
        <v>0.2</v>
      </c>
      <c r="O10" s="40">
        <v>0.2</v>
      </c>
      <c r="P10" s="59"/>
      <c r="Q10" s="44">
        <v>0</v>
      </c>
      <c r="R10" s="40">
        <v>0</v>
      </c>
      <c r="S10" s="40">
        <v>0.2</v>
      </c>
      <c r="T10" s="41">
        <v>0.2</v>
      </c>
    </row>
    <row r="11" spans="1:20" ht="15">
      <c r="A11" s="37" t="s">
        <v>11</v>
      </c>
      <c r="B11" s="46" t="s">
        <v>12</v>
      </c>
      <c r="C11" s="43" t="s">
        <v>12</v>
      </c>
      <c r="D11" s="40">
        <v>0.6</v>
      </c>
      <c r="E11" s="40">
        <v>0.3</v>
      </c>
      <c r="F11" s="59"/>
      <c r="G11" s="46" t="s">
        <v>12</v>
      </c>
      <c r="H11" s="43" t="s">
        <v>12</v>
      </c>
      <c r="I11" s="40">
        <v>0.6</v>
      </c>
      <c r="J11" s="40">
        <v>0.3</v>
      </c>
      <c r="K11" s="59"/>
      <c r="L11" s="46" t="s">
        <v>12</v>
      </c>
      <c r="M11" s="43" t="s">
        <v>12</v>
      </c>
      <c r="N11" s="40">
        <v>0.6</v>
      </c>
      <c r="O11" s="40">
        <v>0.3</v>
      </c>
      <c r="P11" s="59"/>
      <c r="Q11" s="46" t="s">
        <v>12</v>
      </c>
      <c r="R11" s="43" t="s">
        <v>12</v>
      </c>
      <c r="S11" s="40">
        <v>0.6</v>
      </c>
      <c r="T11" s="41">
        <v>0.3</v>
      </c>
    </row>
    <row r="12" spans="1:20" ht="15">
      <c r="A12" s="37"/>
      <c r="B12" s="37"/>
      <c r="C12" s="38"/>
      <c r="D12" s="38"/>
      <c r="E12" s="38"/>
      <c r="F12" s="59"/>
      <c r="G12" s="37"/>
      <c r="H12" s="38"/>
      <c r="I12" s="38"/>
      <c r="J12" s="38"/>
      <c r="K12" s="59"/>
      <c r="L12" s="37"/>
      <c r="M12" s="38"/>
      <c r="N12" s="38"/>
      <c r="O12" s="38"/>
      <c r="P12" s="59"/>
      <c r="Q12" s="37"/>
      <c r="R12" s="38"/>
      <c r="S12" s="38"/>
      <c r="T12" s="39"/>
    </row>
    <row r="13" spans="1:20" s="86" customFormat="1" ht="15">
      <c r="A13" s="84" t="s">
        <v>13</v>
      </c>
      <c r="B13" s="72">
        <v>677920</v>
      </c>
      <c r="C13" s="72">
        <v>564750</v>
      </c>
      <c r="D13" s="72">
        <v>627450</v>
      </c>
      <c r="E13" s="72">
        <v>597123</v>
      </c>
      <c r="F13" s="84"/>
      <c r="G13" s="83">
        <v>824465</v>
      </c>
      <c r="H13" s="72">
        <v>791840</v>
      </c>
      <c r="I13" s="72">
        <v>761994</v>
      </c>
      <c r="J13" s="72">
        <v>722112</v>
      </c>
      <c r="K13" s="84"/>
      <c r="L13" s="83">
        <v>918370</v>
      </c>
      <c r="M13" s="72">
        <v>870140</v>
      </c>
      <c r="N13" s="72">
        <v>848386</v>
      </c>
      <c r="O13" s="72">
        <v>802871</v>
      </c>
      <c r="P13" s="84"/>
      <c r="Q13" s="83">
        <v>1045565</v>
      </c>
      <c r="R13" s="72">
        <v>976070</v>
      </c>
      <c r="S13" s="72">
        <v>967915</v>
      </c>
      <c r="T13" s="74">
        <v>921668</v>
      </c>
    </row>
    <row r="14" spans="1:20" s="86" customFormat="1" ht="15">
      <c r="A14" s="84" t="s">
        <v>14</v>
      </c>
      <c r="B14" s="72">
        <v>357327</v>
      </c>
      <c r="C14" s="72">
        <v>343831</v>
      </c>
      <c r="D14" s="72">
        <v>357327</v>
      </c>
      <c r="E14" s="72">
        <v>357327</v>
      </c>
      <c r="F14" s="84"/>
      <c r="G14" s="83">
        <v>444407</v>
      </c>
      <c r="H14" s="72">
        <v>440415</v>
      </c>
      <c r="I14" s="72">
        <v>444407</v>
      </c>
      <c r="J14" s="72">
        <v>444407</v>
      </c>
      <c r="K14" s="84"/>
      <c r="L14" s="83">
        <v>504745</v>
      </c>
      <c r="M14" s="72">
        <v>499705</v>
      </c>
      <c r="N14" s="72">
        <v>504745</v>
      </c>
      <c r="O14" s="72">
        <v>504745</v>
      </c>
      <c r="P14" s="84"/>
      <c r="Q14" s="83">
        <v>550647</v>
      </c>
      <c r="R14" s="72">
        <v>542743</v>
      </c>
      <c r="S14" s="72">
        <v>550647</v>
      </c>
      <c r="T14" s="74">
        <v>550647</v>
      </c>
    </row>
    <row r="15" spans="1:20" ht="15">
      <c r="A15" s="55" t="s">
        <v>106</v>
      </c>
      <c r="B15" s="55">
        <f>B13-B14</f>
        <v>320593</v>
      </c>
      <c r="C15" s="56">
        <f>C13-C14</f>
        <v>220919</v>
      </c>
      <c r="D15" s="56">
        <f>D13-D14</f>
        <v>270123</v>
      </c>
      <c r="E15" s="56">
        <f>E13-E14</f>
        <v>239796</v>
      </c>
      <c r="F15" s="59"/>
      <c r="G15" s="55">
        <f>G13-G14</f>
        <v>380058</v>
      </c>
      <c r="H15" s="56">
        <f>H13-H14</f>
        <v>351425</v>
      </c>
      <c r="I15" s="56">
        <f>I13-I14</f>
        <v>317587</v>
      </c>
      <c r="J15" s="56">
        <f>J13-J14</f>
        <v>277705</v>
      </c>
      <c r="K15" s="84"/>
      <c r="L15" s="55">
        <f>L13-L14</f>
        <v>413625</v>
      </c>
      <c r="M15" s="56">
        <f>M13-M14</f>
        <v>370435</v>
      </c>
      <c r="N15" s="56">
        <f>N13-N14</f>
        <v>343641</v>
      </c>
      <c r="O15" s="56">
        <f>O13-O14</f>
        <v>298126</v>
      </c>
      <c r="P15" s="84"/>
      <c r="Q15" s="55">
        <f>Q13-Q14</f>
        <v>494918</v>
      </c>
      <c r="R15" s="72">
        <f>R13-R14</f>
        <v>433327</v>
      </c>
      <c r="S15" s="56">
        <f>S13-S14</f>
        <v>417268</v>
      </c>
      <c r="T15" s="57">
        <f>T13-T14</f>
        <v>371021</v>
      </c>
    </row>
    <row r="16" spans="1:20" s="71" customFormat="1" ht="15">
      <c r="A16" s="60" t="s">
        <v>15</v>
      </c>
      <c r="B16" s="61" t="s">
        <v>12</v>
      </c>
      <c r="C16" s="62">
        <f>C15-$B15</f>
        <v>-99674</v>
      </c>
      <c r="D16" s="62">
        <f>D15-$B15</f>
        <v>-50470</v>
      </c>
      <c r="E16" s="62">
        <f>E15-$B15</f>
        <v>-80797</v>
      </c>
      <c r="F16" s="77"/>
      <c r="G16" s="60">
        <f>G15-$B15</f>
        <v>59465</v>
      </c>
      <c r="H16" s="62">
        <f>H15-$B15</f>
        <v>30832</v>
      </c>
      <c r="I16" s="62">
        <f>I15-$B15</f>
        <v>-3006</v>
      </c>
      <c r="J16" s="62">
        <f>J15-$B15</f>
        <v>-42888</v>
      </c>
      <c r="K16" s="85"/>
      <c r="L16" s="60">
        <f>L15-$B15</f>
        <v>93032</v>
      </c>
      <c r="M16" s="62">
        <f>M15-$B15</f>
        <v>49842</v>
      </c>
      <c r="N16" s="62">
        <f>N15-$B15</f>
        <v>23048</v>
      </c>
      <c r="O16" s="62">
        <f>O15-$B15</f>
        <v>-22467</v>
      </c>
      <c r="P16" s="85"/>
      <c r="Q16" s="60">
        <f>Q15-$B15</f>
        <v>174325</v>
      </c>
      <c r="R16" s="62">
        <f>R15-$B15</f>
        <v>112734</v>
      </c>
      <c r="S16" s="62">
        <f>S15-$B15</f>
        <v>96675</v>
      </c>
      <c r="T16" s="63">
        <f>T15-$B15</f>
        <v>50428</v>
      </c>
    </row>
    <row r="17" spans="1:20" ht="15">
      <c r="A17" s="64" t="s">
        <v>105</v>
      </c>
      <c r="B17" s="61" t="s">
        <v>12</v>
      </c>
      <c r="C17" s="65">
        <f>C16/$B15</f>
        <v>-0.3109051039791886</v>
      </c>
      <c r="D17" s="65">
        <f>D16/$B15</f>
        <v>-0.15742701805716283</v>
      </c>
      <c r="E17" s="65">
        <f>E16/$B15</f>
        <v>-0.25202359377778055</v>
      </c>
      <c r="F17" s="77"/>
      <c r="G17" s="67">
        <f>G16/$B15</f>
        <v>0.18548439922269044</v>
      </c>
      <c r="H17" s="65">
        <f>H16/$B15</f>
        <v>0.09617178166709815</v>
      </c>
      <c r="I17" s="65">
        <f>I16/$B15</f>
        <v>-0.00937637440617855</v>
      </c>
      <c r="J17" s="65">
        <f>J16/$B15</f>
        <v>-0.1337770943220844</v>
      </c>
      <c r="K17" s="85"/>
      <c r="L17" s="67">
        <f>L16/$B15</f>
        <v>0.29018724675835095</v>
      </c>
      <c r="M17" s="65">
        <f>M16/$B15</f>
        <v>0.1554681480880743</v>
      </c>
      <c r="N17" s="65">
        <f>N16/$B15</f>
        <v>0.07189177555342756</v>
      </c>
      <c r="O17" s="65">
        <f>O16/$B15</f>
        <v>-0.07007950891005106</v>
      </c>
      <c r="P17" s="85"/>
      <c r="Q17" s="67">
        <f>Q16/$B15</f>
        <v>0.5437579735053479</v>
      </c>
      <c r="R17" s="65">
        <f>R16/$B15</f>
        <v>0.35164211320895966</v>
      </c>
      <c r="S17" s="65">
        <f>S16/$B15</f>
        <v>0.30155056411088205</v>
      </c>
      <c r="T17" s="66">
        <f>T16/$B15</f>
        <v>0.15729601082993078</v>
      </c>
    </row>
    <row r="18" spans="1:20" ht="15">
      <c r="A18" s="51" t="s">
        <v>128</v>
      </c>
      <c r="B18" s="91">
        <v>0.47</v>
      </c>
      <c r="C18" s="65">
        <v>0.39</v>
      </c>
      <c r="D18" s="65">
        <v>0.43</v>
      </c>
      <c r="E18" s="65">
        <v>0.4</v>
      </c>
      <c r="F18" s="84"/>
      <c r="G18" s="91">
        <v>0.46</v>
      </c>
      <c r="H18" s="65">
        <v>0.44</v>
      </c>
      <c r="I18" s="65">
        <v>0.42</v>
      </c>
      <c r="J18" s="65">
        <v>0.39</v>
      </c>
      <c r="K18" s="84"/>
      <c r="L18" s="91">
        <v>0.45</v>
      </c>
      <c r="M18" s="65">
        <v>0.43</v>
      </c>
      <c r="N18" s="65">
        <v>0.41</v>
      </c>
      <c r="O18" s="65">
        <v>0.37</v>
      </c>
      <c r="P18" s="84"/>
      <c r="Q18" s="91">
        <v>0.47</v>
      </c>
      <c r="R18" s="65">
        <v>0.44</v>
      </c>
      <c r="S18" s="65">
        <v>0.43</v>
      </c>
      <c r="T18" s="66">
        <v>0.4</v>
      </c>
    </row>
    <row r="19" spans="1:20" s="86" customFormat="1" ht="15">
      <c r="A19" s="82" t="s">
        <v>16</v>
      </c>
      <c r="B19" s="82">
        <v>10124</v>
      </c>
      <c r="C19" s="58">
        <v>8437</v>
      </c>
      <c r="D19" s="58">
        <v>10124</v>
      </c>
      <c r="E19" s="58">
        <v>10124</v>
      </c>
      <c r="F19" s="84"/>
      <c r="G19" s="82">
        <v>12384</v>
      </c>
      <c r="H19" s="58">
        <v>11885</v>
      </c>
      <c r="I19" s="58">
        <v>12384</v>
      </c>
      <c r="J19" s="58">
        <v>12384</v>
      </c>
      <c r="K19" s="84"/>
      <c r="L19" s="82">
        <v>13170</v>
      </c>
      <c r="M19" s="58">
        <v>12540</v>
      </c>
      <c r="N19" s="58">
        <v>13170</v>
      </c>
      <c r="O19" s="58">
        <v>13170</v>
      </c>
      <c r="P19" s="84"/>
      <c r="Q19" s="82">
        <v>15314</v>
      </c>
      <c r="R19" s="58">
        <v>14326</v>
      </c>
      <c r="S19" s="58">
        <v>15314</v>
      </c>
      <c r="T19" s="73">
        <v>15314</v>
      </c>
    </row>
    <row r="20" spans="1:20" ht="15">
      <c r="A20" s="51" t="s">
        <v>15</v>
      </c>
      <c r="B20" s="47" t="s">
        <v>12</v>
      </c>
      <c r="C20" s="48">
        <f>C19-$B19</f>
        <v>-1687</v>
      </c>
      <c r="D20" s="48">
        <f>D19-$B19</f>
        <v>0</v>
      </c>
      <c r="E20" s="48">
        <f>E19-$B19</f>
        <v>0</v>
      </c>
      <c r="F20" s="59"/>
      <c r="G20" s="51">
        <f>G19-$B19</f>
        <v>2260</v>
      </c>
      <c r="H20" s="48">
        <f>H19-$B19</f>
        <v>1761</v>
      </c>
      <c r="I20" s="48">
        <f>I19-$B19</f>
        <v>2260</v>
      </c>
      <c r="J20" s="48">
        <f>J19-$B19</f>
        <v>2260</v>
      </c>
      <c r="K20" s="59"/>
      <c r="L20" s="51">
        <f>L19-$B19</f>
        <v>3046</v>
      </c>
      <c r="M20" s="48">
        <f>M19-$B19</f>
        <v>2416</v>
      </c>
      <c r="N20" s="48">
        <f>N19-$B19</f>
        <v>3046</v>
      </c>
      <c r="O20" s="48">
        <f>O19-$B19</f>
        <v>3046</v>
      </c>
      <c r="P20" s="59"/>
      <c r="Q20" s="51">
        <f>Q19-$B19</f>
        <v>5190</v>
      </c>
      <c r="R20" s="48">
        <f>R19-$B19</f>
        <v>4202</v>
      </c>
      <c r="S20" s="48">
        <f>S19-$B19</f>
        <v>5190</v>
      </c>
      <c r="T20" s="49">
        <f>T19-$B19</f>
        <v>5190</v>
      </c>
    </row>
    <row r="21" spans="1:20" ht="15.75" thickBot="1">
      <c r="A21" s="52" t="s">
        <v>105</v>
      </c>
      <c r="B21" s="50" t="s">
        <v>12</v>
      </c>
      <c r="C21" s="68">
        <f>C20/$B19</f>
        <v>-0.16663374160410904</v>
      </c>
      <c r="D21" s="68">
        <f>D20/$B19</f>
        <v>0</v>
      </c>
      <c r="E21" s="68">
        <f>E20/$B19</f>
        <v>0</v>
      </c>
      <c r="F21" s="78"/>
      <c r="G21" s="70">
        <f>G20/$B19</f>
        <v>0.22323192414065587</v>
      </c>
      <c r="H21" s="68">
        <f>H20/$B19</f>
        <v>0.17394310549190042</v>
      </c>
      <c r="I21" s="68">
        <f>I20/$B19</f>
        <v>0.22323192414065587</v>
      </c>
      <c r="J21" s="68">
        <f>J20/$B19</f>
        <v>0.22323192414065587</v>
      </c>
      <c r="K21" s="78"/>
      <c r="L21" s="70">
        <f>L20/$B19</f>
        <v>0.30086922165152113</v>
      </c>
      <c r="M21" s="68">
        <f>M20/$B19</f>
        <v>0.2386408534176215</v>
      </c>
      <c r="N21" s="68">
        <f>N20/$B19</f>
        <v>0.30086922165152113</v>
      </c>
      <c r="O21" s="68">
        <f>O20/$B19</f>
        <v>0.30086922165152113</v>
      </c>
      <c r="P21" s="78"/>
      <c r="Q21" s="70">
        <f>Q20/$B19</f>
        <v>0.5126432240221256</v>
      </c>
      <c r="R21" s="68">
        <f>R20/$B19</f>
        <v>0.41505333860134336</v>
      </c>
      <c r="S21" s="68">
        <f>S20/$B19</f>
        <v>0.5126432240221256</v>
      </c>
      <c r="T21" s="69">
        <f>T20/$B19</f>
        <v>0.5126432240221256</v>
      </c>
    </row>
    <row r="23" ht="15.75" thickBot="1">
      <c r="A23" s="53" t="s">
        <v>113</v>
      </c>
    </row>
    <row r="24" spans="1:20" ht="15">
      <c r="A24" s="33"/>
      <c r="B24" s="94" t="s">
        <v>110</v>
      </c>
      <c r="C24" s="95"/>
      <c r="D24" s="95"/>
      <c r="E24" s="96"/>
      <c r="F24" s="75"/>
      <c r="G24" s="94" t="s">
        <v>100</v>
      </c>
      <c r="H24" s="95"/>
      <c r="I24" s="95"/>
      <c r="J24" s="95"/>
      <c r="K24" s="75"/>
      <c r="L24" s="94" t="s">
        <v>101</v>
      </c>
      <c r="M24" s="95"/>
      <c r="N24" s="95"/>
      <c r="O24" s="95"/>
      <c r="P24" s="75"/>
      <c r="Q24" s="94" t="s">
        <v>102</v>
      </c>
      <c r="R24" s="95"/>
      <c r="S24" s="95"/>
      <c r="T24" s="96"/>
    </row>
    <row r="25" spans="1:20" s="8" customFormat="1" ht="60">
      <c r="A25" s="34"/>
      <c r="B25" s="34" t="s">
        <v>70</v>
      </c>
      <c r="C25" s="35" t="s">
        <v>71</v>
      </c>
      <c r="D25" s="35" t="s">
        <v>98</v>
      </c>
      <c r="E25" s="35" t="s">
        <v>99</v>
      </c>
      <c r="F25" s="76"/>
      <c r="G25" s="34" t="s">
        <v>34</v>
      </c>
      <c r="H25" s="35" t="s">
        <v>17</v>
      </c>
      <c r="I25" s="35" t="s">
        <v>98</v>
      </c>
      <c r="J25" s="35" t="s">
        <v>99</v>
      </c>
      <c r="K25" s="76"/>
      <c r="L25" s="34" t="s">
        <v>34</v>
      </c>
      <c r="M25" s="35" t="s">
        <v>17</v>
      </c>
      <c r="N25" s="35" t="s">
        <v>98</v>
      </c>
      <c r="O25" s="35" t="s">
        <v>99</v>
      </c>
      <c r="P25" s="76"/>
      <c r="Q25" s="34" t="s">
        <v>34</v>
      </c>
      <c r="R25" s="35" t="s">
        <v>17</v>
      </c>
      <c r="S25" s="35" t="s">
        <v>98</v>
      </c>
      <c r="T25" s="36" t="s">
        <v>99</v>
      </c>
    </row>
    <row r="26" spans="1:20" ht="15">
      <c r="A26" s="37"/>
      <c r="B26" s="37"/>
      <c r="C26" s="38"/>
      <c r="D26" s="38"/>
      <c r="E26" s="38"/>
      <c r="F26" s="59"/>
      <c r="G26" s="37"/>
      <c r="H26" s="38"/>
      <c r="I26" s="38"/>
      <c r="J26" s="38"/>
      <c r="K26" s="59"/>
      <c r="L26" s="37"/>
      <c r="M26" s="38"/>
      <c r="N26" s="38"/>
      <c r="O26" s="38"/>
      <c r="P26" s="59"/>
      <c r="Q26" s="37"/>
      <c r="R26" s="38"/>
      <c r="S26" s="38"/>
      <c r="T26" s="39"/>
    </row>
    <row r="27" spans="1:20" ht="15">
      <c r="A27" s="37" t="s">
        <v>96</v>
      </c>
      <c r="B27" s="44">
        <v>0.9</v>
      </c>
      <c r="C27" s="40">
        <v>0.75</v>
      </c>
      <c r="D27" s="40">
        <v>0.9</v>
      </c>
      <c r="E27" s="40">
        <v>0.9</v>
      </c>
      <c r="F27" s="59"/>
      <c r="G27" s="44">
        <v>0.9</v>
      </c>
      <c r="H27" s="40">
        <v>0.9</v>
      </c>
      <c r="I27" s="40">
        <v>0.9</v>
      </c>
      <c r="J27" s="40">
        <v>0.9</v>
      </c>
      <c r="K27" s="59"/>
      <c r="L27" s="44">
        <v>0.9</v>
      </c>
      <c r="M27" s="40">
        <v>0.9</v>
      </c>
      <c r="N27" s="40">
        <v>0.9</v>
      </c>
      <c r="O27" s="40">
        <v>0.9</v>
      </c>
      <c r="P27" s="59"/>
      <c r="Q27" s="44">
        <v>0.9</v>
      </c>
      <c r="R27" s="40">
        <v>0.9</v>
      </c>
      <c r="S27" s="40">
        <v>0.9</v>
      </c>
      <c r="T27" s="41">
        <v>0.9</v>
      </c>
    </row>
    <row r="28" spans="1:20" ht="15">
      <c r="A28" s="37" t="s">
        <v>97</v>
      </c>
      <c r="B28" s="45" t="s">
        <v>12</v>
      </c>
      <c r="C28" s="42" t="s">
        <v>12</v>
      </c>
      <c r="D28" s="42" t="s">
        <v>12</v>
      </c>
      <c r="E28" s="42" t="s">
        <v>12</v>
      </c>
      <c r="F28" s="59"/>
      <c r="G28" s="44">
        <v>0.9</v>
      </c>
      <c r="H28" s="40">
        <v>0.75</v>
      </c>
      <c r="I28" s="40">
        <v>0.9</v>
      </c>
      <c r="J28" s="40">
        <v>0.9</v>
      </c>
      <c r="K28" s="59"/>
      <c r="L28" s="44">
        <v>0.9</v>
      </c>
      <c r="M28" s="40">
        <v>0.75</v>
      </c>
      <c r="N28" s="40">
        <v>0.9</v>
      </c>
      <c r="O28" s="40">
        <v>0.9</v>
      </c>
      <c r="P28" s="59"/>
      <c r="Q28" s="44">
        <v>0.9</v>
      </c>
      <c r="R28" s="40">
        <v>0.75</v>
      </c>
      <c r="S28" s="40">
        <v>0.9</v>
      </c>
      <c r="T28" s="41">
        <v>0.9</v>
      </c>
    </row>
    <row r="29" spans="1:20" ht="15">
      <c r="A29" s="37" t="s">
        <v>9</v>
      </c>
      <c r="B29" s="44">
        <v>1</v>
      </c>
      <c r="C29" s="40">
        <v>1</v>
      </c>
      <c r="D29" s="40">
        <v>0.8</v>
      </c>
      <c r="E29" s="40">
        <v>0.8</v>
      </c>
      <c r="F29" s="59"/>
      <c r="G29" s="44">
        <v>1</v>
      </c>
      <c r="H29" s="40">
        <v>1</v>
      </c>
      <c r="I29" s="40">
        <v>0.8</v>
      </c>
      <c r="J29" s="40">
        <v>0.8</v>
      </c>
      <c r="K29" s="59"/>
      <c r="L29" s="44">
        <v>1</v>
      </c>
      <c r="M29" s="40">
        <v>1</v>
      </c>
      <c r="N29" s="40">
        <v>0.8</v>
      </c>
      <c r="O29" s="40">
        <v>0.8</v>
      </c>
      <c r="P29" s="59"/>
      <c r="Q29" s="44">
        <v>1</v>
      </c>
      <c r="R29" s="40">
        <v>1</v>
      </c>
      <c r="S29" s="40">
        <v>0.8</v>
      </c>
      <c r="T29" s="41">
        <v>0.8</v>
      </c>
    </row>
    <row r="30" spans="1:20" ht="15">
      <c r="A30" s="37" t="s">
        <v>10</v>
      </c>
      <c r="B30" s="44">
        <v>0</v>
      </c>
      <c r="C30" s="40">
        <v>0</v>
      </c>
      <c r="D30" s="40">
        <v>0.2</v>
      </c>
      <c r="E30" s="40">
        <v>0.2</v>
      </c>
      <c r="F30" s="59"/>
      <c r="G30" s="44">
        <v>0</v>
      </c>
      <c r="H30" s="40">
        <v>0</v>
      </c>
      <c r="I30" s="40">
        <v>0.2</v>
      </c>
      <c r="J30" s="40">
        <v>0.2</v>
      </c>
      <c r="K30" s="59"/>
      <c r="L30" s="44">
        <v>0</v>
      </c>
      <c r="M30" s="40">
        <v>0</v>
      </c>
      <c r="N30" s="40">
        <v>0.2</v>
      </c>
      <c r="O30" s="40">
        <v>0.2</v>
      </c>
      <c r="P30" s="59"/>
      <c r="Q30" s="44">
        <v>0</v>
      </c>
      <c r="R30" s="40">
        <v>0</v>
      </c>
      <c r="S30" s="40">
        <v>0.2</v>
      </c>
      <c r="T30" s="41">
        <v>0.2</v>
      </c>
    </row>
    <row r="31" spans="1:20" ht="15">
      <c r="A31" s="37" t="s">
        <v>11</v>
      </c>
      <c r="B31" s="46" t="s">
        <v>12</v>
      </c>
      <c r="C31" s="43" t="s">
        <v>12</v>
      </c>
      <c r="D31" s="40">
        <v>0.6</v>
      </c>
      <c r="E31" s="40">
        <v>0.3</v>
      </c>
      <c r="F31" s="59"/>
      <c r="G31" s="46" t="s">
        <v>12</v>
      </c>
      <c r="H31" s="43" t="s">
        <v>12</v>
      </c>
      <c r="I31" s="40">
        <v>0.6</v>
      </c>
      <c r="J31" s="40">
        <v>0.3</v>
      </c>
      <c r="K31" s="59"/>
      <c r="L31" s="46" t="s">
        <v>12</v>
      </c>
      <c r="M31" s="43" t="s">
        <v>12</v>
      </c>
      <c r="N31" s="40">
        <v>0.6</v>
      </c>
      <c r="O31" s="40">
        <v>0.3</v>
      </c>
      <c r="P31" s="59"/>
      <c r="Q31" s="46" t="s">
        <v>12</v>
      </c>
      <c r="R31" s="43" t="s">
        <v>12</v>
      </c>
      <c r="S31" s="40">
        <v>0.6</v>
      </c>
      <c r="T31" s="41">
        <v>0.3</v>
      </c>
    </row>
    <row r="32" spans="1:20" ht="15">
      <c r="A32" s="37"/>
      <c r="B32" s="37"/>
      <c r="C32" s="38"/>
      <c r="D32" s="38"/>
      <c r="E32" s="38"/>
      <c r="F32" s="59"/>
      <c r="G32" s="37"/>
      <c r="H32" s="38"/>
      <c r="I32" s="38"/>
      <c r="J32" s="38"/>
      <c r="K32" s="59"/>
      <c r="L32" s="37"/>
      <c r="M32" s="38"/>
      <c r="N32" s="38"/>
      <c r="O32" s="38"/>
      <c r="P32" s="59"/>
      <c r="Q32" s="37"/>
      <c r="R32" s="38"/>
      <c r="S32" s="38"/>
      <c r="T32" s="39"/>
    </row>
    <row r="33" spans="1:20" s="86" customFormat="1" ht="15">
      <c r="A33" s="82" t="s">
        <v>13</v>
      </c>
      <c r="B33" s="83">
        <v>693985</v>
      </c>
      <c r="C33" s="72">
        <v>577975</v>
      </c>
      <c r="D33" s="72">
        <v>642229</v>
      </c>
      <c r="E33" s="72">
        <v>610939</v>
      </c>
      <c r="F33" s="84"/>
      <c r="G33" s="83">
        <v>839360</v>
      </c>
      <c r="H33" s="72">
        <v>806735</v>
      </c>
      <c r="I33" s="72">
        <v>775697</v>
      </c>
      <c r="J33" s="72">
        <v>734922</v>
      </c>
      <c r="K33" s="84"/>
      <c r="L33" s="83">
        <v>932440</v>
      </c>
      <c r="M33" s="72">
        <v>884275</v>
      </c>
      <c r="N33" s="72">
        <v>861331</v>
      </c>
      <c r="O33" s="72">
        <v>814971</v>
      </c>
      <c r="P33" s="84"/>
      <c r="Q33" s="83">
        <v>1061245</v>
      </c>
      <c r="R33" s="72">
        <v>991585</v>
      </c>
      <c r="S33" s="72">
        <v>982341</v>
      </c>
      <c r="T33" s="74">
        <v>935153</v>
      </c>
    </row>
    <row r="34" spans="1:20" s="86" customFormat="1" ht="15">
      <c r="A34" s="82" t="s">
        <v>14</v>
      </c>
      <c r="B34" s="83">
        <v>356743</v>
      </c>
      <c r="C34" s="72">
        <v>343343</v>
      </c>
      <c r="D34" s="72">
        <v>356743</v>
      </c>
      <c r="E34" s="72">
        <v>356743</v>
      </c>
      <c r="F34" s="84"/>
      <c r="G34" s="83">
        <v>443855</v>
      </c>
      <c r="H34" s="72">
        <v>439863</v>
      </c>
      <c r="I34" s="72">
        <v>443855</v>
      </c>
      <c r="J34" s="72">
        <v>443855</v>
      </c>
      <c r="K34" s="84"/>
      <c r="L34" s="83">
        <v>503841</v>
      </c>
      <c r="M34" s="72">
        <v>498857</v>
      </c>
      <c r="N34" s="72">
        <v>503841</v>
      </c>
      <c r="O34" s="72">
        <v>503841</v>
      </c>
      <c r="P34" s="84"/>
      <c r="Q34" s="83">
        <v>549799</v>
      </c>
      <c r="R34" s="72">
        <v>541943</v>
      </c>
      <c r="S34" s="72">
        <v>549799</v>
      </c>
      <c r="T34" s="74">
        <v>549799</v>
      </c>
    </row>
    <row r="35" spans="1:21" ht="15">
      <c r="A35" s="55" t="s">
        <v>106</v>
      </c>
      <c r="B35" s="55">
        <f>B33-B34</f>
        <v>337242</v>
      </c>
      <c r="C35" s="56">
        <f>C33-C34</f>
        <v>234632</v>
      </c>
      <c r="D35" s="56">
        <f>D33-D34</f>
        <v>285486</v>
      </c>
      <c r="E35" s="56">
        <f>E33-E34</f>
        <v>254196</v>
      </c>
      <c r="F35" s="59"/>
      <c r="G35" s="55">
        <f>G33-G34</f>
        <v>395505</v>
      </c>
      <c r="H35" s="56">
        <f>H33-H34</f>
        <v>366872</v>
      </c>
      <c r="I35" s="56">
        <f>I33-I34</f>
        <v>331842</v>
      </c>
      <c r="J35" s="56">
        <f>J33-J34</f>
        <v>291067</v>
      </c>
      <c r="K35" s="59"/>
      <c r="L35" s="55">
        <f>L33-L34</f>
        <v>428599</v>
      </c>
      <c r="M35" s="56">
        <f>M33-M34</f>
        <v>385418</v>
      </c>
      <c r="N35" s="56">
        <f>N33-N34</f>
        <v>357490</v>
      </c>
      <c r="O35" s="56">
        <f>O33-O34</f>
        <v>311130</v>
      </c>
      <c r="P35" s="59"/>
      <c r="Q35" s="55">
        <f>Q33-Q34</f>
        <v>511446</v>
      </c>
      <c r="R35" s="56">
        <f>R33-R34</f>
        <v>449642</v>
      </c>
      <c r="S35" s="56">
        <f>S33-S34</f>
        <v>432542</v>
      </c>
      <c r="T35" s="57">
        <f>T33-T34</f>
        <v>385354</v>
      </c>
      <c r="U35" s="38"/>
    </row>
    <row r="36" spans="1:20" s="71" customFormat="1" ht="15">
      <c r="A36" s="60" t="s">
        <v>15</v>
      </c>
      <c r="B36" s="61" t="s">
        <v>12</v>
      </c>
      <c r="C36" s="62">
        <f>C35-$B35</f>
        <v>-102610</v>
      </c>
      <c r="D36" s="62">
        <f>D35-$B35</f>
        <v>-51756</v>
      </c>
      <c r="E36" s="62">
        <f>E35-$B35</f>
        <v>-83046</v>
      </c>
      <c r="F36" s="77"/>
      <c r="G36" s="60">
        <f>G35-$B35</f>
        <v>58263</v>
      </c>
      <c r="H36" s="62">
        <f>H35-$B35</f>
        <v>29630</v>
      </c>
      <c r="I36" s="62">
        <f>I35-$B35</f>
        <v>-5400</v>
      </c>
      <c r="J36" s="62">
        <f>J35-$B35</f>
        <v>-46175</v>
      </c>
      <c r="K36" s="77"/>
      <c r="L36" s="60">
        <f>L35-$B35</f>
        <v>91357</v>
      </c>
      <c r="M36" s="62">
        <f>M35-$B35</f>
        <v>48176</v>
      </c>
      <c r="N36" s="62">
        <f>N35-$B35</f>
        <v>20248</v>
      </c>
      <c r="O36" s="62">
        <f>O35-$B35</f>
        <v>-26112</v>
      </c>
      <c r="P36" s="77"/>
      <c r="Q36" s="60">
        <f>Q35-$B35</f>
        <v>174204</v>
      </c>
      <c r="R36" s="62">
        <f>R35-$B35</f>
        <v>112400</v>
      </c>
      <c r="S36" s="62">
        <f>S35-$B35</f>
        <v>95300</v>
      </c>
      <c r="T36" s="63">
        <f>T35-$B35</f>
        <v>48112</v>
      </c>
    </row>
    <row r="37" spans="1:20" ht="15">
      <c r="A37" s="64" t="s">
        <v>105</v>
      </c>
      <c r="B37" s="61" t="s">
        <v>12</v>
      </c>
      <c r="C37" s="65">
        <f>C36/$B35</f>
        <v>-0.30426222119427593</v>
      </c>
      <c r="D37" s="65">
        <f>D36/$B35</f>
        <v>-0.15346842919921005</v>
      </c>
      <c r="E37" s="65">
        <f>E36/$B35</f>
        <v>-0.24625046702368034</v>
      </c>
      <c r="F37" s="77"/>
      <c r="G37" s="67">
        <f>G36/$B35</f>
        <v>0.1727631789634743</v>
      </c>
      <c r="H37" s="65">
        <f>H36/$B35</f>
        <v>0.0878597564953357</v>
      </c>
      <c r="I37" s="65">
        <f>I36/$B35</f>
        <v>-0.016012240468269077</v>
      </c>
      <c r="J37" s="65">
        <f>J36/$B35</f>
        <v>-0.13691948215228233</v>
      </c>
      <c r="K37" s="77"/>
      <c r="L37" s="67">
        <f>L36/$B35</f>
        <v>0.270894491196233</v>
      </c>
      <c r="M37" s="65">
        <f>M36/$B35</f>
        <v>0.14285290681469093</v>
      </c>
      <c r="N37" s="65">
        <f>N36/$B35</f>
        <v>0.060039971296576344</v>
      </c>
      <c r="O37" s="65">
        <f>O36/$B35</f>
        <v>-0.07742807835323003</v>
      </c>
      <c r="P37" s="77"/>
      <c r="Q37" s="67">
        <f>Q36/$B35</f>
        <v>0.5165548775063604</v>
      </c>
      <c r="R37" s="65">
        <f>R36/$B35</f>
        <v>0.33329182011730446</v>
      </c>
      <c r="S37" s="65">
        <f>S36/$B35</f>
        <v>0.28258639196778573</v>
      </c>
      <c r="T37" s="66">
        <f>T36/$B35</f>
        <v>0.1426631321128448</v>
      </c>
    </row>
    <row r="38" spans="1:22" ht="15">
      <c r="A38" s="51" t="s">
        <v>128</v>
      </c>
      <c r="B38" s="91">
        <v>0.49</v>
      </c>
      <c r="C38" s="65">
        <v>0.41</v>
      </c>
      <c r="D38" s="65">
        <v>0.45</v>
      </c>
      <c r="E38" s="65">
        <v>0.42</v>
      </c>
      <c r="F38" s="84"/>
      <c r="G38" s="91">
        <v>0.47</v>
      </c>
      <c r="H38" s="65">
        <v>0.46</v>
      </c>
      <c r="I38" s="65">
        <v>0.43</v>
      </c>
      <c r="J38" s="65">
        <v>0.4</v>
      </c>
      <c r="K38" s="84"/>
      <c r="L38" s="91">
        <v>0.46</v>
      </c>
      <c r="M38" s="65">
        <v>0.44</v>
      </c>
      <c r="N38" s="65">
        <v>0.42</v>
      </c>
      <c r="O38" s="65">
        <v>0.38</v>
      </c>
      <c r="P38" s="84"/>
      <c r="Q38" s="91">
        <v>0.48</v>
      </c>
      <c r="R38" s="65">
        <v>0.45</v>
      </c>
      <c r="S38" s="65">
        <v>0.44</v>
      </c>
      <c r="T38" s="66">
        <v>0.41</v>
      </c>
      <c r="V38" t="s">
        <v>103</v>
      </c>
    </row>
    <row r="39" spans="1:20" s="86" customFormat="1" ht="15">
      <c r="A39" s="82" t="s">
        <v>16</v>
      </c>
      <c r="B39" s="82">
        <v>10051</v>
      </c>
      <c r="C39" s="58">
        <v>8376</v>
      </c>
      <c r="D39" s="58">
        <v>10051</v>
      </c>
      <c r="E39" s="58">
        <v>10051</v>
      </c>
      <c r="F39" s="84"/>
      <c r="G39" s="82">
        <v>12315</v>
      </c>
      <c r="H39" s="58">
        <v>11816</v>
      </c>
      <c r="I39" s="58">
        <v>12315</v>
      </c>
      <c r="J39" s="58">
        <v>12315</v>
      </c>
      <c r="K39" s="84"/>
      <c r="L39" s="82">
        <v>13057</v>
      </c>
      <c r="M39" s="58">
        <v>12434</v>
      </c>
      <c r="N39" s="58">
        <v>13057</v>
      </c>
      <c r="O39" s="58">
        <v>13057</v>
      </c>
      <c r="P39" s="84"/>
      <c r="Q39" s="82">
        <v>15208</v>
      </c>
      <c r="R39" s="58">
        <v>14226</v>
      </c>
      <c r="S39" s="58">
        <v>15208</v>
      </c>
      <c r="T39" s="73">
        <v>15208</v>
      </c>
    </row>
    <row r="40" spans="1:20" ht="15">
      <c r="A40" s="51" t="s">
        <v>15</v>
      </c>
      <c r="B40" s="47" t="s">
        <v>12</v>
      </c>
      <c r="C40" s="48">
        <f>C39-$B39</f>
        <v>-1675</v>
      </c>
      <c r="D40" s="48">
        <f>D39-$B39</f>
        <v>0</v>
      </c>
      <c r="E40" s="48">
        <f>E39-$B39</f>
        <v>0</v>
      </c>
      <c r="F40" s="59"/>
      <c r="G40" s="51">
        <f>G39-$B39</f>
        <v>2264</v>
      </c>
      <c r="H40" s="48">
        <f>H39-$B39</f>
        <v>1765</v>
      </c>
      <c r="I40" s="48">
        <f>I39-$B39</f>
        <v>2264</v>
      </c>
      <c r="J40" s="48">
        <f>J39-$B39</f>
        <v>2264</v>
      </c>
      <c r="K40" s="59"/>
      <c r="L40" s="51">
        <f>L39-$B39</f>
        <v>3006</v>
      </c>
      <c r="M40" s="48">
        <f>M39-$B39</f>
        <v>2383</v>
      </c>
      <c r="N40" s="48">
        <f>N39-$B39</f>
        <v>3006</v>
      </c>
      <c r="O40" s="48">
        <f>O39-$B39</f>
        <v>3006</v>
      </c>
      <c r="P40" s="59"/>
      <c r="Q40" s="51">
        <f>Q39-$B39</f>
        <v>5157</v>
      </c>
      <c r="R40" s="48">
        <f>R39-$B39</f>
        <v>4175</v>
      </c>
      <c r="S40" s="48">
        <f>S39-$B39</f>
        <v>5157</v>
      </c>
      <c r="T40" s="49">
        <f>T39-$B39</f>
        <v>5157</v>
      </c>
    </row>
    <row r="41" spans="1:20" ht="15.75" thickBot="1">
      <c r="A41" s="52" t="s">
        <v>105</v>
      </c>
      <c r="B41" s="50" t="s">
        <v>12</v>
      </c>
      <c r="C41" s="68">
        <f>C40/$B39</f>
        <v>-0.16665008456869962</v>
      </c>
      <c r="D41" s="68">
        <f>D40/$B39</f>
        <v>0</v>
      </c>
      <c r="E41" s="68">
        <f>E40/$B39</f>
        <v>0</v>
      </c>
      <c r="F41" s="78"/>
      <c r="G41" s="70">
        <f>G40/$B39</f>
        <v>0.22525121878420057</v>
      </c>
      <c r="H41" s="68">
        <f>H40/$B39</f>
        <v>0.17560441747089842</v>
      </c>
      <c r="I41" s="68">
        <f>I40/$B39</f>
        <v>0.22525121878420057</v>
      </c>
      <c r="J41" s="68">
        <f>J40/$B39</f>
        <v>0.22525121878420057</v>
      </c>
      <c r="K41" s="78"/>
      <c r="L41" s="70">
        <f>L40/$B39</f>
        <v>0.29907471893343945</v>
      </c>
      <c r="M41" s="68">
        <f>M40/$B39</f>
        <v>0.23709083673266343</v>
      </c>
      <c r="N41" s="68">
        <f>N40/$B39</f>
        <v>0.29907471893343945</v>
      </c>
      <c r="O41" s="68">
        <f>O40/$B39</f>
        <v>0.29907471893343945</v>
      </c>
      <c r="P41" s="78"/>
      <c r="Q41" s="70">
        <f>Q40/$B39</f>
        <v>0.5130832752959904</v>
      </c>
      <c r="R41" s="68">
        <f>R40/$B39</f>
        <v>0.41538155407422145</v>
      </c>
      <c r="S41" s="68">
        <f>S40/$B39</f>
        <v>0.5130832752959904</v>
      </c>
      <c r="T41" s="69">
        <f>T40/$B39</f>
        <v>0.5130832752959904</v>
      </c>
    </row>
    <row r="43" ht="15.75" thickBot="1">
      <c r="A43" s="53" t="s">
        <v>114</v>
      </c>
    </row>
    <row r="44" spans="1:20" ht="15">
      <c r="A44" s="33"/>
      <c r="B44" s="94" t="s">
        <v>111</v>
      </c>
      <c r="C44" s="95"/>
      <c r="D44" s="95"/>
      <c r="E44" s="96"/>
      <c r="F44" s="75"/>
      <c r="G44" s="94" t="s">
        <v>100</v>
      </c>
      <c r="H44" s="95"/>
      <c r="I44" s="95"/>
      <c r="J44" s="95"/>
      <c r="K44" s="75"/>
      <c r="L44" s="94" t="s">
        <v>101</v>
      </c>
      <c r="M44" s="95"/>
      <c r="N44" s="95"/>
      <c r="O44" s="95"/>
      <c r="P44" s="75"/>
      <c r="Q44" s="94" t="s">
        <v>102</v>
      </c>
      <c r="R44" s="95"/>
      <c r="S44" s="95"/>
      <c r="T44" s="96"/>
    </row>
    <row r="45" spans="1:20" s="8" customFormat="1" ht="90">
      <c r="A45" s="34"/>
      <c r="B45" s="34" t="s">
        <v>33</v>
      </c>
      <c r="C45" s="35" t="s">
        <v>137</v>
      </c>
      <c r="D45" s="35" t="s">
        <v>98</v>
      </c>
      <c r="E45" s="35" t="s">
        <v>99</v>
      </c>
      <c r="F45" s="76"/>
      <c r="G45" s="34" t="s">
        <v>33</v>
      </c>
      <c r="H45" s="35" t="s">
        <v>17</v>
      </c>
      <c r="I45" s="35" t="s">
        <v>98</v>
      </c>
      <c r="J45" s="35" t="s">
        <v>99</v>
      </c>
      <c r="K45" s="76"/>
      <c r="L45" s="34" t="s">
        <v>33</v>
      </c>
      <c r="M45" s="35" t="s">
        <v>17</v>
      </c>
      <c r="N45" s="35" t="s">
        <v>98</v>
      </c>
      <c r="O45" s="35" t="s">
        <v>99</v>
      </c>
      <c r="P45" s="76"/>
      <c r="Q45" s="34" t="s">
        <v>33</v>
      </c>
      <c r="R45" s="35" t="s">
        <v>17</v>
      </c>
      <c r="S45" s="35" t="s">
        <v>98</v>
      </c>
      <c r="T45" s="36" t="s">
        <v>99</v>
      </c>
    </row>
    <row r="46" spans="1:20" ht="15">
      <c r="A46" s="37"/>
      <c r="B46" s="37"/>
      <c r="C46" s="38"/>
      <c r="D46" s="38" t="s">
        <v>18</v>
      </c>
      <c r="E46" s="38" t="s">
        <v>19</v>
      </c>
      <c r="F46" s="59"/>
      <c r="G46" s="37"/>
      <c r="H46" s="38"/>
      <c r="I46" s="38" t="s">
        <v>21</v>
      </c>
      <c r="J46" s="38" t="s">
        <v>20</v>
      </c>
      <c r="K46" s="59"/>
      <c r="L46" s="37"/>
      <c r="M46" s="38"/>
      <c r="N46" s="38"/>
      <c r="O46" s="38"/>
      <c r="P46" s="59"/>
      <c r="Q46" s="37"/>
      <c r="R46" s="38"/>
      <c r="S46" s="38"/>
      <c r="T46" s="39"/>
    </row>
    <row r="47" spans="1:20" ht="30">
      <c r="A47" s="34" t="s">
        <v>104</v>
      </c>
      <c r="B47" s="44">
        <v>0.9</v>
      </c>
      <c r="C47" s="42">
        <v>0.75</v>
      </c>
      <c r="D47" s="40">
        <v>0.9</v>
      </c>
      <c r="E47" s="40">
        <v>0.9</v>
      </c>
      <c r="F47" s="59"/>
      <c r="G47" s="44">
        <v>0.9</v>
      </c>
      <c r="H47" s="40">
        <v>0.9</v>
      </c>
      <c r="I47" s="40">
        <v>0.9</v>
      </c>
      <c r="J47" s="40">
        <v>0.9</v>
      </c>
      <c r="K47" s="59"/>
      <c r="L47" s="44">
        <v>0.9</v>
      </c>
      <c r="M47" s="40">
        <v>0.9</v>
      </c>
      <c r="N47" s="40">
        <v>0.9</v>
      </c>
      <c r="O47" s="40">
        <v>0.9</v>
      </c>
      <c r="P47" s="59"/>
      <c r="Q47" s="44">
        <v>0.9</v>
      </c>
      <c r="R47" s="40">
        <v>0.9</v>
      </c>
      <c r="S47" s="40">
        <v>0.9</v>
      </c>
      <c r="T47" s="41">
        <v>0.9</v>
      </c>
    </row>
    <row r="48" spans="1:20" ht="15">
      <c r="A48" s="37" t="s">
        <v>97</v>
      </c>
      <c r="B48" s="45" t="s">
        <v>12</v>
      </c>
      <c r="C48" s="42" t="s">
        <v>12</v>
      </c>
      <c r="D48" s="42" t="s">
        <v>12</v>
      </c>
      <c r="E48" s="42" t="s">
        <v>12</v>
      </c>
      <c r="F48" s="59"/>
      <c r="G48" s="44">
        <v>0.9</v>
      </c>
      <c r="H48" s="40">
        <v>0.75</v>
      </c>
      <c r="I48" s="40">
        <v>0.9</v>
      </c>
      <c r="J48" s="40">
        <v>0.9</v>
      </c>
      <c r="K48" s="59"/>
      <c r="L48" s="44">
        <v>0.9</v>
      </c>
      <c r="M48" s="40">
        <v>0.75</v>
      </c>
      <c r="N48" s="40">
        <v>0.9</v>
      </c>
      <c r="O48" s="40">
        <v>0.9</v>
      </c>
      <c r="P48" s="59"/>
      <c r="Q48" s="44">
        <v>0.9</v>
      </c>
      <c r="R48" s="40">
        <v>0.75</v>
      </c>
      <c r="S48" s="40">
        <v>0.9</v>
      </c>
      <c r="T48" s="41">
        <v>0.9</v>
      </c>
    </row>
    <row r="49" spans="1:20" ht="15">
      <c r="A49" s="37" t="s">
        <v>9</v>
      </c>
      <c r="B49" s="44">
        <v>1</v>
      </c>
      <c r="C49" s="40">
        <v>1</v>
      </c>
      <c r="D49" s="40">
        <v>0.8</v>
      </c>
      <c r="E49" s="40">
        <v>0.8</v>
      </c>
      <c r="F49" s="59"/>
      <c r="G49" s="44">
        <v>1</v>
      </c>
      <c r="H49" s="40">
        <v>1</v>
      </c>
      <c r="I49" s="40">
        <v>0.8</v>
      </c>
      <c r="J49" s="40">
        <v>0.8</v>
      </c>
      <c r="K49" s="59"/>
      <c r="L49" s="44">
        <v>1</v>
      </c>
      <c r="M49" s="40">
        <v>1</v>
      </c>
      <c r="N49" s="40">
        <v>0.8</v>
      </c>
      <c r="O49" s="40">
        <v>0.8</v>
      </c>
      <c r="P49" s="59"/>
      <c r="Q49" s="44">
        <v>1</v>
      </c>
      <c r="R49" s="40">
        <v>1</v>
      </c>
      <c r="S49" s="40">
        <v>0.8</v>
      </c>
      <c r="T49" s="41">
        <v>0.8</v>
      </c>
    </row>
    <row r="50" spans="1:20" ht="15">
      <c r="A50" s="37" t="s">
        <v>10</v>
      </c>
      <c r="B50" s="44">
        <v>0</v>
      </c>
      <c r="C50" s="40">
        <v>0</v>
      </c>
      <c r="D50" s="40">
        <v>0.2</v>
      </c>
      <c r="E50" s="40">
        <v>0.2</v>
      </c>
      <c r="F50" s="59"/>
      <c r="G50" s="44">
        <v>0</v>
      </c>
      <c r="H50" s="40">
        <v>0</v>
      </c>
      <c r="I50" s="40">
        <v>0.2</v>
      </c>
      <c r="J50" s="40">
        <v>0.2</v>
      </c>
      <c r="K50" s="59"/>
      <c r="L50" s="44">
        <v>0</v>
      </c>
      <c r="M50" s="40">
        <v>0</v>
      </c>
      <c r="N50" s="40">
        <v>0.2</v>
      </c>
      <c r="O50" s="40">
        <v>0.2</v>
      </c>
      <c r="P50" s="59"/>
      <c r="Q50" s="44">
        <v>0</v>
      </c>
      <c r="R50" s="40">
        <v>0</v>
      </c>
      <c r="S50" s="40">
        <v>0.2</v>
      </c>
      <c r="T50" s="41">
        <v>0.2</v>
      </c>
    </row>
    <row r="51" spans="1:20" ht="15">
      <c r="A51" s="37" t="s">
        <v>11</v>
      </c>
      <c r="B51" s="46" t="s">
        <v>12</v>
      </c>
      <c r="C51" s="43" t="s">
        <v>12</v>
      </c>
      <c r="D51" s="40">
        <v>0.6</v>
      </c>
      <c r="E51" s="40">
        <v>0.3</v>
      </c>
      <c r="F51" s="59"/>
      <c r="G51" s="46" t="s">
        <v>12</v>
      </c>
      <c r="H51" s="43" t="s">
        <v>12</v>
      </c>
      <c r="I51" s="40">
        <v>0.6</v>
      </c>
      <c r="J51" s="40">
        <v>0.3</v>
      </c>
      <c r="K51" s="59"/>
      <c r="L51" s="46" t="s">
        <v>12</v>
      </c>
      <c r="M51" s="43" t="s">
        <v>12</v>
      </c>
      <c r="N51" s="40">
        <v>0.6</v>
      </c>
      <c r="O51" s="40">
        <v>0.3</v>
      </c>
      <c r="P51" s="59"/>
      <c r="Q51" s="46" t="s">
        <v>12</v>
      </c>
      <c r="R51" s="43" t="s">
        <v>12</v>
      </c>
      <c r="S51" s="40">
        <v>0.6</v>
      </c>
      <c r="T51" s="41">
        <v>0.3</v>
      </c>
    </row>
    <row r="52" spans="1:20" ht="15">
      <c r="A52" s="37"/>
      <c r="B52" s="37"/>
      <c r="C52" s="38"/>
      <c r="D52" s="38"/>
      <c r="E52" s="38"/>
      <c r="F52" s="59"/>
      <c r="G52" s="37"/>
      <c r="H52" s="38"/>
      <c r="I52" s="38"/>
      <c r="J52" s="38"/>
      <c r="K52" s="59"/>
      <c r="L52" s="37"/>
      <c r="M52" s="38"/>
      <c r="N52" s="38"/>
      <c r="O52" s="38"/>
      <c r="P52" s="59"/>
      <c r="Q52" s="37"/>
      <c r="R52" s="38"/>
      <c r="S52" s="38"/>
      <c r="T52" s="39"/>
    </row>
    <row r="53" spans="1:20" s="86" customFormat="1" ht="15">
      <c r="A53" s="83" t="s">
        <v>13</v>
      </c>
      <c r="B53" s="83">
        <v>2049955</v>
      </c>
      <c r="C53" s="72">
        <v>1708800</v>
      </c>
      <c r="D53" s="72">
        <v>1896971</v>
      </c>
      <c r="E53" s="72">
        <v>1804258</v>
      </c>
      <c r="F53" s="85"/>
      <c r="G53" s="83">
        <v>2194550</v>
      </c>
      <c r="H53" s="72">
        <v>2161925</v>
      </c>
      <c r="I53" s="72">
        <v>2029722</v>
      </c>
      <c r="J53" s="72">
        <v>1927575</v>
      </c>
      <c r="K53" s="85"/>
      <c r="L53" s="83">
        <v>2294055</v>
      </c>
      <c r="M53" s="72">
        <v>2244885</v>
      </c>
      <c r="N53" s="72">
        <v>2121267</v>
      </c>
      <c r="O53" s="72">
        <v>2013149</v>
      </c>
      <c r="P53" s="85"/>
      <c r="Q53" s="83">
        <v>2421250</v>
      </c>
      <c r="R53" s="72">
        <v>2350815</v>
      </c>
      <c r="S53" s="72">
        <v>2240796</v>
      </c>
      <c r="T53" s="74">
        <v>2131946</v>
      </c>
    </row>
    <row r="54" spans="1:20" s="86" customFormat="1" ht="15">
      <c r="A54" s="83" t="s">
        <v>14</v>
      </c>
      <c r="B54" s="83">
        <v>1247986</v>
      </c>
      <c r="C54" s="72">
        <v>1138486</v>
      </c>
      <c r="D54" s="72">
        <v>1216615</v>
      </c>
      <c r="E54" s="72">
        <v>1197602</v>
      </c>
      <c r="F54" s="85"/>
      <c r="G54" s="83">
        <v>1335034</v>
      </c>
      <c r="H54" s="72">
        <v>1331042</v>
      </c>
      <c r="I54" s="72">
        <v>1303663</v>
      </c>
      <c r="J54" s="72">
        <v>1284650</v>
      </c>
      <c r="K54" s="85"/>
      <c r="L54" s="83">
        <v>1395372</v>
      </c>
      <c r="M54" s="72">
        <v>1390332</v>
      </c>
      <c r="N54" s="72">
        <v>1364001</v>
      </c>
      <c r="O54" s="72">
        <v>1344988</v>
      </c>
      <c r="P54" s="85"/>
      <c r="Q54" s="83">
        <v>1441274</v>
      </c>
      <c r="R54" s="72">
        <v>1433370</v>
      </c>
      <c r="S54" s="72">
        <v>1409903</v>
      </c>
      <c r="T54" s="74">
        <v>1390890</v>
      </c>
    </row>
    <row r="55" spans="1:20" ht="15">
      <c r="A55" s="55" t="s">
        <v>106</v>
      </c>
      <c r="B55" s="55">
        <f>B53-B54</f>
        <v>801969</v>
      </c>
      <c r="C55" s="56">
        <f>C53-C54</f>
        <v>570314</v>
      </c>
      <c r="D55" s="56">
        <f>D53-D54</f>
        <v>680356</v>
      </c>
      <c r="E55" s="56">
        <f>E53-E54</f>
        <v>606656</v>
      </c>
      <c r="F55" s="77"/>
      <c r="G55" s="55">
        <f>G53-G54</f>
        <v>859516</v>
      </c>
      <c r="H55" s="56">
        <f>H53-H54</f>
        <v>830883</v>
      </c>
      <c r="I55" s="56">
        <f>I53-I54</f>
        <v>726059</v>
      </c>
      <c r="J55" s="56">
        <f>J53-J54</f>
        <v>642925</v>
      </c>
      <c r="K55" s="77"/>
      <c r="L55" s="55">
        <f>L53-L54</f>
        <v>898683</v>
      </c>
      <c r="M55" s="56">
        <f>M53-M54</f>
        <v>854553</v>
      </c>
      <c r="N55" s="56">
        <f>N53-N54</f>
        <v>757266</v>
      </c>
      <c r="O55" s="56">
        <f>O53-O54</f>
        <v>668161</v>
      </c>
      <c r="P55" s="77"/>
      <c r="Q55" s="55">
        <f>Q53-Q54</f>
        <v>979976</v>
      </c>
      <c r="R55" s="56">
        <f>R53-R54</f>
        <v>917445</v>
      </c>
      <c r="S55" s="56">
        <f>S53-S54</f>
        <v>830893</v>
      </c>
      <c r="T55" s="57">
        <f>T53-T54</f>
        <v>741056</v>
      </c>
    </row>
    <row r="56" spans="1:20" ht="15">
      <c r="A56" s="60" t="s">
        <v>15</v>
      </c>
      <c r="B56" s="61" t="s">
        <v>12</v>
      </c>
      <c r="C56" s="62">
        <f>C55-$B55</f>
        <v>-231655</v>
      </c>
      <c r="D56" s="62">
        <f>D55-$B55</f>
        <v>-121613</v>
      </c>
      <c r="E56" s="62">
        <f>E55-$B55</f>
        <v>-195313</v>
      </c>
      <c r="F56" s="77"/>
      <c r="G56" s="60">
        <f>G55-$B55</f>
        <v>57547</v>
      </c>
      <c r="H56" s="62">
        <f>H55-$B55</f>
        <v>28914</v>
      </c>
      <c r="I56" s="62">
        <f>I55-$B55</f>
        <v>-75910</v>
      </c>
      <c r="J56" s="62">
        <f>J55-$B55</f>
        <v>-159044</v>
      </c>
      <c r="K56" s="77"/>
      <c r="L56" s="60">
        <f>L55-$B55</f>
        <v>96714</v>
      </c>
      <c r="M56" s="62">
        <f>M55-$B55</f>
        <v>52584</v>
      </c>
      <c r="N56" s="62">
        <f>N55-$B55</f>
        <v>-44703</v>
      </c>
      <c r="O56" s="62">
        <f>O55-$B55</f>
        <v>-133808</v>
      </c>
      <c r="P56" s="77"/>
      <c r="Q56" s="60">
        <f>Q55-$B55</f>
        <v>178007</v>
      </c>
      <c r="R56" s="62">
        <f>R55-$B55</f>
        <v>115476</v>
      </c>
      <c r="S56" s="62">
        <f>S55-$B55</f>
        <v>28924</v>
      </c>
      <c r="T56" s="63">
        <f>T55-$B55</f>
        <v>-60913</v>
      </c>
    </row>
    <row r="57" spans="1:20" ht="15">
      <c r="A57" s="64" t="s">
        <v>105</v>
      </c>
      <c r="B57" s="61" t="s">
        <v>12</v>
      </c>
      <c r="C57" s="65">
        <f>C56/$B55</f>
        <v>-0.2888577987428442</v>
      </c>
      <c r="D57" s="65">
        <f>D56/$B55</f>
        <v>-0.15164301862042048</v>
      </c>
      <c r="E57" s="65">
        <f>E56/$B55</f>
        <v>-0.24354183266435486</v>
      </c>
      <c r="F57" s="77"/>
      <c r="G57" s="67">
        <f>G56/$B55</f>
        <v>0.0717571377447258</v>
      </c>
      <c r="H57" s="65">
        <f>H56/$B55</f>
        <v>0.036053762676612186</v>
      </c>
      <c r="I57" s="65">
        <f>I56/$B55</f>
        <v>-0.0946545315342613</v>
      </c>
      <c r="J57" s="65">
        <f>J56/$B55</f>
        <v>-0.19831689254821572</v>
      </c>
      <c r="K57" s="77"/>
      <c r="L57" s="67">
        <f>L56/$B55</f>
        <v>0.12059568387306742</v>
      </c>
      <c r="M57" s="65">
        <f>M56/$B55</f>
        <v>0.06556861923590562</v>
      </c>
      <c r="N57" s="65">
        <f>N56/$B55</f>
        <v>-0.05574155609506103</v>
      </c>
      <c r="O57" s="65">
        <f>O56/$B55</f>
        <v>-0.16684934205686255</v>
      </c>
      <c r="P57" s="77"/>
      <c r="Q57" s="67">
        <f>Q56/$B55</f>
        <v>0.2219624449324101</v>
      </c>
      <c r="R57" s="65">
        <f>R56/$B55</f>
        <v>0.1439906031280511</v>
      </c>
      <c r="S57" s="65">
        <f>S56/$B55</f>
        <v>0.03606623198652317</v>
      </c>
      <c r="T57" s="66">
        <f>T56/$B55</f>
        <v>-0.0759543074607622</v>
      </c>
    </row>
    <row r="58" spans="1:20" ht="15">
      <c r="A58" s="51" t="s">
        <v>129</v>
      </c>
      <c r="B58" s="91">
        <v>0.41</v>
      </c>
      <c r="C58" s="65">
        <v>0.33</v>
      </c>
      <c r="D58" s="65">
        <v>0.36</v>
      </c>
      <c r="E58" s="65">
        <v>0.35</v>
      </c>
      <c r="F58" s="84"/>
      <c r="G58" s="91">
        <v>0.39</v>
      </c>
      <c r="H58" s="65">
        <v>0.38</v>
      </c>
      <c r="I58" s="65">
        <v>0.36</v>
      </c>
      <c r="J58" s="65">
        <v>0.33</v>
      </c>
      <c r="K58" s="84"/>
      <c r="L58" s="91">
        <v>0.39</v>
      </c>
      <c r="M58" s="65">
        <v>0.38</v>
      </c>
      <c r="N58" s="65">
        <v>0.36</v>
      </c>
      <c r="O58" s="65">
        <v>0.33</v>
      </c>
      <c r="P58" s="84"/>
      <c r="Q58" s="91">
        <v>0.4</v>
      </c>
      <c r="R58" s="65">
        <v>0.39</v>
      </c>
      <c r="S58" s="65">
        <v>0.37</v>
      </c>
      <c r="T58" s="66">
        <v>0.35</v>
      </c>
    </row>
    <row r="59" spans="1:20" s="86" customFormat="1" ht="15">
      <c r="A59" s="82" t="s">
        <v>16</v>
      </c>
      <c r="B59" s="82">
        <v>29632</v>
      </c>
      <c r="C59" s="58">
        <v>24695</v>
      </c>
      <c r="D59" s="58">
        <v>29632</v>
      </c>
      <c r="E59" s="58">
        <v>29632</v>
      </c>
      <c r="F59" s="84"/>
      <c r="G59" s="82">
        <v>31888</v>
      </c>
      <c r="H59" s="58">
        <v>31389</v>
      </c>
      <c r="I59" s="58">
        <v>31888</v>
      </c>
      <c r="J59" s="58">
        <v>31888</v>
      </c>
      <c r="K59" s="84"/>
      <c r="L59" s="82">
        <v>32674</v>
      </c>
      <c r="M59" s="58">
        <v>32004</v>
      </c>
      <c r="N59" s="58">
        <v>32674</v>
      </c>
      <c r="O59" s="58">
        <v>32674</v>
      </c>
      <c r="P59" s="84"/>
      <c r="Q59" s="82">
        <v>34818</v>
      </c>
      <c r="R59" s="58">
        <v>33830</v>
      </c>
      <c r="S59" s="58">
        <v>34818</v>
      </c>
      <c r="T59" s="73">
        <v>34818</v>
      </c>
    </row>
    <row r="60" spans="1:20" ht="15">
      <c r="A60" s="51" t="s">
        <v>15</v>
      </c>
      <c r="B60" s="47" t="s">
        <v>12</v>
      </c>
      <c r="C60" s="48">
        <f>C59-$B59</f>
        <v>-4937</v>
      </c>
      <c r="D60" s="48">
        <f>D59-$B59</f>
        <v>0</v>
      </c>
      <c r="E60" s="48">
        <f>E59-$B59</f>
        <v>0</v>
      </c>
      <c r="F60" s="59"/>
      <c r="G60" s="51">
        <f>G59-$B59</f>
        <v>2256</v>
      </c>
      <c r="H60" s="48">
        <f>H59-$B59</f>
        <v>1757</v>
      </c>
      <c r="I60" s="48">
        <f>I59-$B59</f>
        <v>2256</v>
      </c>
      <c r="J60" s="48">
        <f>J59-$B59</f>
        <v>2256</v>
      </c>
      <c r="K60" s="59"/>
      <c r="L60" s="51">
        <f>L59-$B59</f>
        <v>3042</v>
      </c>
      <c r="M60" s="48">
        <f>M59-$B59</f>
        <v>2372</v>
      </c>
      <c r="N60" s="48">
        <f>N59-$B59</f>
        <v>3042</v>
      </c>
      <c r="O60" s="48">
        <f>O59-$B59</f>
        <v>3042</v>
      </c>
      <c r="P60" s="59"/>
      <c r="Q60" s="51">
        <f>Q59-$B59</f>
        <v>5186</v>
      </c>
      <c r="R60" s="48">
        <f>R59-$B59</f>
        <v>4198</v>
      </c>
      <c r="S60" s="48">
        <f>S59-$B59</f>
        <v>5186</v>
      </c>
      <c r="T60" s="49">
        <f>T59-$B59</f>
        <v>5186</v>
      </c>
    </row>
    <row r="61" spans="1:20" ht="15.75" thickBot="1">
      <c r="A61" s="52" t="s">
        <v>105</v>
      </c>
      <c r="B61" s="50" t="s">
        <v>12</v>
      </c>
      <c r="C61" s="68">
        <f>C60/$B59</f>
        <v>-0.1666104211663067</v>
      </c>
      <c r="D61" s="68">
        <f>D60/$B59</f>
        <v>0</v>
      </c>
      <c r="E61" s="68">
        <f>E60/$B59</f>
        <v>0</v>
      </c>
      <c r="F61" s="78"/>
      <c r="G61" s="70">
        <f>G60/$B59</f>
        <v>0.07613390928725702</v>
      </c>
      <c r="H61" s="68">
        <f>H60/$B59</f>
        <v>0.05929400647948164</v>
      </c>
      <c r="I61" s="68">
        <f>I60/$B59</f>
        <v>0.07613390928725702</v>
      </c>
      <c r="J61" s="68">
        <f>J60/$B59</f>
        <v>0.07613390928725702</v>
      </c>
      <c r="K61" s="78"/>
      <c r="L61" s="70">
        <f>L60/$B59</f>
        <v>0.10265928725701944</v>
      </c>
      <c r="M61" s="68">
        <f>M60/$B59</f>
        <v>0.08004859611231102</v>
      </c>
      <c r="N61" s="68">
        <f>N60/$B59</f>
        <v>0.10265928725701944</v>
      </c>
      <c r="O61" s="68">
        <f>O60/$B59</f>
        <v>0.10265928725701944</v>
      </c>
      <c r="P61" s="78"/>
      <c r="Q61" s="70">
        <f>Q60/$B59</f>
        <v>0.17501349892008639</v>
      </c>
      <c r="R61" s="68">
        <f>R60/$B59</f>
        <v>0.14167116630669546</v>
      </c>
      <c r="S61" s="68">
        <f>S60/$B59</f>
        <v>0.17501349892008639</v>
      </c>
      <c r="T61" s="69">
        <f>T60/$B59</f>
        <v>0.17501349892008639</v>
      </c>
    </row>
    <row r="84" ht="15">
      <c r="A84" s="90"/>
    </row>
    <row r="85" ht="15">
      <c r="B85" s="89"/>
    </row>
    <row r="86" ht="15">
      <c r="B86" s="89"/>
    </row>
    <row r="87" ht="15">
      <c r="B87" s="89"/>
    </row>
    <row r="88" ht="15">
      <c r="B88" s="89"/>
    </row>
    <row r="89" ht="15">
      <c r="B89" s="89"/>
    </row>
    <row r="90" ht="15">
      <c r="B90" s="89"/>
    </row>
    <row r="91" ht="15">
      <c r="B91" s="89"/>
    </row>
    <row r="92" ht="15">
      <c r="B92" s="89"/>
    </row>
    <row r="93" ht="15">
      <c r="B93" s="89"/>
    </row>
  </sheetData>
  <sheetProtection password="DC01" sheet="1" objects="1" scenarios="1"/>
  <mergeCells count="12">
    <mergeCell ref="G44:J44"/>
    <mergeCell ref="L44:O44"/>
    <mergeCell ref="Q44:T44"/>
    <mergeCell ref="B44:E44"/>
    <mergeCell ref="Q4:T4"/>
    <mergeCell ref="G24:J24"/>
    <mergeCell ref="L24:O24"/>
    <mergeCell ref="Q24:T24"/>
    <mergeCell ref="B4:E4"/>
    <mergeCell ref="B24:E24"/>
    <mergeCell ref="G4:J4"/>
    <mergeCell ref="L4:O4"/>
  </mergeCells>
  <printOptions/>
  <pageMargins left="0.7" right="0.7" top="0.75" bottom="0.75" header="0.3" footer="0.3"/>
  <pageSetup fitToHeight="4" orientation="landscape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02"/>
  <sheetViews>
    <sheetView zoomScalePageLayoutView="0" workbookViewId="0" topLeftCell="A1">
      <pane ySplit="3" topLeftCell="A7" activePane="bottomLeft" state="frozen"/>
      <selection pane="topLeft" activeCell="A1" sqref="A1"/>
      <selection pane="bottomLeft" activeCell="B57" sqref="B57"/>
    </sheetView>
  </sheetViews>
  <sheetFormatPr defaultColWidth="8.8515625" defaultRowHeight="15"/>
  <cols>
    <col min="1" max="1" width="23.7109375" style="8" bestFit="1" customWidth="1"/>
    <col min="2" max="2" width="33.140625" style="0" bestFit="1" customWidth="1"/>
    <col min="3" max="3" width="32.28125" style="0" bestFit="1" customWidth="1"/>
    <col min="4" max="4" width="31.8515625" style="0" bestFit="1" customWidth="1"/>
  </cols>
  <sheetData>
    <row r="1" ht="15">
      <c r="A1" s="87" t="s">
        <v>115</v>
      </c>
    </row>
    <row r="3" spans="1:4" ht="15.75" thickBot="1">
      <c r="A3" s="10" t="s">
        <v>63</v>
      </c>
      <c r="B3" s="14" t="s">
        <v>112</v>
      </c>
      <c r="C3" s="14" t="s">
        <v>113</v>
      </c>
      <c r="D3" s="14" t="s">
        <v>114</v>
      </c>
    </row>
    <row r="4" spans="1:4" ht="30.75" customHeight="1">
      <c r="A4" s="11" t="s">
        <v>8</v>
      </c>
      <c r="B4" s="97" t="s">
        <v>132</v>
      </c>
      <c r="C4" s="98"/>
      <c r="D4" s="99"/>
    </row>
    <row r="5" spans="1:4" ht="61.5" customHeight="1" thickBot="1">
      <c r="A5" s="92"/>
      <c r="B5" s="93" t="s">
        <v>130</v>
      </c>
      <c r="C5" s="93" t="s">
        <v>131</v>
      </c>
      <c r="D5" s="93" t="s">
        <v>131</v>
      </c>
    </row>
    <row r="6" spans="1:4" ht="15">
      <c r="A6" s="11" t="s">
        <v>77</v>
      </c>
      <c r="B6" s="24"/>
      <c r="C6" s="24"/>
      <c r="D6" s="24"/>
    </row>
    <row r="7" spans="1:4" ht="15">
      <c r="A7" s="3" t="s">
        <v>78</v>
      </c>
      <c r="B7" s="22">
        <v>1</v>
      </c>
      <c r="C7" s="22">
        <v>1</v>
      </c>
      <c r="D7" s="22">
        <v>1</v>
      </c>
    </row>
    <row r="8" spans="1:4" ht="15">
      <c r="A8" s="3" t="s">
        <v>79</v>
      </c>
      <c r="B8" s="22">
        <v>0</v>
      </c>
      <c r="C8" s="22">
        <v>0</v>
      </c>
      <c r="D8" s="22">
        <v>2</v>
      </c>
    </row>
    <row r="9" spans="1:4" ht="30">
      <c r="A9" s="3" t="s">
        <v>80</v>
      </c>
      <c r="B9" s="22">
        <v>2</v>
      </c>
      <c r="C9" s="22">
        <v>2</v>
      </c>
      <c r="D9" s="22">
        <v>3</v>
      </c>
    </row>
    <row r="10" spans="1:4" ht="15">
      <c r="A10" s="3" t="s">
        <v>81</v>
      </c>
      <c r="B10" s="22">
        <v>2</v>
      </c>
      <c r="C10" s="22">
        <v>2</v>
      </c>
      <c r="D10" s="22">
        <v>6</v>
      </c>
    </row>
    <row r="11" spans="1:4" ht="15.75" thickBot="1">
      <c r="A11" s="12"/>
      <c r="B11" s="23"/>
      <c r="C11" s="23"/>
      <c r="D11" s="23"/>
    </row>
    <row r="12" spans="1:4" ht="15">
      <c r="A12" s="15" t="s">
        <v>109</v>
      </c>
      <c r="B12" s="24"/>
      <c r="C12" s="24" t="s">
        <v>45</v>
      </c>
      <c r="D12" s="24"/>
    </row>
    <row r="13" spans="1:4" ht="15">
      <c r="A13" s="3" t="s">
        <v>83</v>
      </c>
      <c r="B13" s="25">
        <v>0.35</v>
      </c>
      <c r="C13" s="88">
        <v>0.35</v>
      </c>
      <c r="D13" s="25">
        <v>0.35</v>
      </c>
    </row>
    <row r="14" spans="1:4" ht="15">
      <c r="A14" s="3" t="s">
        <v>84</v>
      </c>
      <c r="B14" s="25">
        <v>0.1</v>
      </c>
      <c r="C14" s="25">
        <v>0.1</v>
      </c>
      <c r="D14" s="25">
        <v>0.1</v>
      </c>
    </row>
    <row r="15" spans="1:4" ht="15">
      <c r="A15" s="3" t="s">
        <v>85</v>
      </c>
      <c r="B15" s="25">
        <v>0.25</v>
      </c>
      <c r="C15" s="25">
        <v>0.25</v>
      </c>
      <c r="D15" s="25">
        <v>0.25</v>
      </c>
    </row>
    <row r="16" spans="1:4" ht="15">
      <c r="A16" s="3" t="s">
        <v>86</v>
      </c>
      <c r="B16" s="25">
        <v>0.25</v>
      </c>
      <c r="C16" s="25">
        <v>0.28</v>
      </c>
      <c r="D16" s="25">
        <v>0.25</v>
      </c>
    </row>
    <row r="17" spans="1:4" ht="15">
      <c r="A17" s="3" t="s">
        <v>87</v>
      </c>
      <c r="B17" s="25">
        <v>0.05</v>
      </c>
      <c r="C17" s="25">
        <v>0.02</v>
      </c>
      <c r="D17" s="25">
        <v>0.05</v>
      </c>
    </row>
    <row r="18" spans="1:4" ht="15">
      <c r="A18" s="3" t="s">
        <v>88</v>
      </c>
      <c r="B18" s="25">
        <v>0</v>
      </c>
      <c r="C18" s="25">
        <v>0</v>
      </c>
      <c r="D18" s="25">
        <v>0</v>
      </c>
    </row>
    <row r="19" spans="1:4" ht="15">
      <c r="A19" s="3" t="s">
        <v>89</v>
      </c>
      <c r="B19" s="25">
        <v>0</v>
      </c>
      <c r="C19" s="25">
        <v>0</v>
      </c>
      <c r="D19" s="25">
        <v>0</v>
      </c>
    </row>
    <row r="20" spans="1:4" ht="30">
      <c r="A20" s="3" t="s">
        <v>90</v>
      </c>
      <c r="B20" s="25">
        <v>0</v>
      </c>
      <c r="C20" s="25">
        <v>0</v>
      </c>
      <c r="D20" s="25">
        <v>0</v>
      </c>
    </row>
    <row r="21" spans="1:4" ht="15">
      <c r="A21" s="3" t="s">
        <v>91</v>
      </c>
      <c r="B21" s="25">
        <v>0</v>
      </c>
      <c r="C21" s="25">
        <v>0</v>
      </c>
      <c r="D21" s="25">
        <v>0</v>
      </c>
    </row>
    <row r="22" spans="1:4" ht="15.75" thickBot="1">
      <c r="A22" s="12"/>
      <c r="B22" s="23"/>
      <c r="C22" s="23"/>
      <c r="D22" s="23"/>
    </row>
    <row r="23" spans="1:4" ht="30">
      <c r="A23" s="11" t="s">
        <v>92</v>
      </c>
      <c r="B23" s="24"/>
      <c r="C23" s="24"/>
      <c r="D23" s="24"/>
    </row>
    <row r="24" spans="1:4" ht="15">
      <c r="A24" s="3" t="s">
        <v>78</v>
      </c>
      <c r="B24" s="22">
        <v>1</v>
      </c>
      <c r="C24" s="22">
        <v>1</v>
      </c>
      <c r="D24" s="22">
        <v>1</v>
      </c>
    </row>
    <row r="25" spans="1:4" ht="15">
      <c r="A25" s="3" t="s">
        <v>79</v>
      </c>
      <c r="B25" s="22">
        <v>0</v>
      </c>
      <c r="C25" s="22">
        <v>0</v>
      </c>
      <c r="D25" s="22">
        <v>2</v>
      </c>
    </row>
    <row r="26" spans="1:4" ht="30">
      <c r="A26" s="3" t="s">
        <v>80</v>
      </c>
      <c r="B26" s="22">
        <v>2</v>
      </c>
      <c r="C26" s="22">
        <v>2</v>
      </c>
      <c r="D26" s="22">
        <v>3</v>
      </c>
    </row>
    <row r="27" spans="1:4" ht="15.75" thickBot="1">
      <c r="A27" s="79"/>
      <c r="B27" s="26"/>
      <c r="C27" s="26"/>
      <c r="D27" s="26"/>
    </row>
    <row r="28" spans="1:4" ht="30">
      <c r="A28" s="15" t="s">
        <v>82</v>
      </c>
      <c r="B28" s="24"/>
      <c r="C28" s="24" t="s">
        <v>45</v>
      </c>
      <c r="D28" s="24"/>
    </row>
    <row r="29" spans="1:4" ht="15">
      <c r="A29" s="3" t="s">
        <v>83</v>
      </c>
      <c r="B29" s="25">
        <v>0.35</v>
      </c>
      <c r="C29" s="88">
        <v>0.35</v>
      </c>
      <c r="D29" s="25">
        <v>0.35</v>
      </c>
    </row>
    <row r="30" spans="1:4" ht="15">
      <c r="A30" s="3" t="s">
        <v>84</v>
      </c>
      <c r="B30" s="25">
        <v>0.1</v>
      </c>
      <c r="C30" s="25">
        <v>0.1</v>
      </c>
      <c r="D30" s="25">
        <v>0.1</v>
      </c>
    </row>
    <row r="31" spans="1:4" ht="15">
      <c r="A31" s="3" t="s">
        <v>85</v>
      </c>
      <c r="B31" s="25">
        <v>0.25</v>
      </c>
      <c r="C31" s="25">
        <v>0.25</v>
      </c>
      <c r="D31" s="25">
        <v>0.25</v>
      </c>
    </row>
    <row r="32" spans="1:4" ht="15">
      <c r="A32" s="3" t="s">
        <v>86</v>
      </c>
      <c r="B32" s="25">
        <v>0.25</v>
      </c>
      <c r="C32" s="25">
        <v>0.28</v>
      </c>
      <c r="D32" s="25">
        <v>0.25</v>
      </c>
    </row>
    <row r="33" spans="1:4" ht="15">
      <c r="A33" s="3" t="s">
        <v>87</v>
      </c>
      <c r="B33" s="25">
        <v>0.05</v>
      </c>
      <c r="C33" s="25">
        <v>0.02</v>
      </c>
      <c r="D33" s="25">
        <v>0.05</v>
      </c>
    </row>
    <row r="34" spans="1:4" ht="15">
      <c r="A34" s="3" t="s">
        <v>88</v>
      </c>
      <c r="B34" s="25">
        <v>0</v>
      </c>
      <c r="C34" s="25">
        <v>0</v>
      </c>
      <c r="D34" s="25">
        <v>0</v>
      </c>
    </row>
    <row r="35" spans="1:4" ht="15">
      <c r="A35" s="3" t="s">
        <v>89</v>
      </c>
      <c r="B35" s="25">
        <v>0</v>
      </c>
      <c r="C35" s="25">
        <v>0</v>
      </c>
      <c r="D35" s="25">
        <v>0</v>
      </c>
    </row>
    <row r="36" spans="1:4" ht="30">
      <c r="A36" s="3" t="s">
        <v>90</v>
      </c>
      <c r="B36" s="25">
        <v>0</v>
      </c>
      <c r="C36" s="25">
        <v>0</v>
      </c>
      <c r="D36" s="25">
        <v>0</v>
      </c>
    </row>
    <row r="37" spans="1:4" ht="15">
      <c r="A37" s="3" t="s">
        <v>91</v>
      </c>
      <c r="B37" s="25">
        <v>0</v>
      </c>
      <c r="C37" s="25">
        <v>0</v>
      </c>
      <c r="D37" s="25">
        <v>0</v>
      </c>
    </row>
    <row r="38" spans="1:4" ht="15.75" thickBot="1">
      <c r="A38" s="12"/>
      <c r="B38" s="23"/>
      <c r="C38" s="23"/>
      <c r="D38" s="23"/>
    </row>
    <row r="39" spans="1:4" ht="15">
      <c r="A39" s="81" t="s">
        <v>93</v>
      </c>
      <c r="B39" s="80"/>
      <c r="C39" s="80"/>
      <c r="D39" s="80"/>
    </row>
    <row r="40" spans="1:4" ht="15">
      <c r="A40" s="3" t="s">
        <v>79</v>
      </c>
      <c r="B40" s="22">
        <v>15</v>
      </c>
      <c r="C40" s="22">
        <v>15</v>
      </c>
      <c r="D40" s="22">
        <v>15</v>
      </c>
    </row>
    <row r="41" spans="1:4" ht="15">
      <c r="A41" s="3" t="s">
        <v>94</v>
      </c>
      <c r="B41" s="22">
        <v>30</v>
      </c>
      <c r="C41" s="22">
        <v>30</v>
      </c>
      <c r="D41" s="22">
        <v>30</v>
      </c>
    </row>
    <row r="42" spans="1:4" ht="15">
      <c r="A42" s="3" t="s">
        <v>95</v>
      </c>
      <c r="B42" s="22">
        <v>30</v>
      </c>
      <c r="C42" s="22">
        <v>30</v>
      </c>
      <c r="D42" s="22">
        <v>30</v>
      </c>
    </row>
    <row r="43" spans="1:4" ht="15">
      <c r="A43" s="3" t="s">
        <v>72</v>
      </c>
      <c r="B43" s="22">
        <v>30</v>
      </c>
      <c r="C43" s="22">
        <v>30</v>
      </c>
      <c r="D43" s="22">
        <v>30</v>
      </c>
    </row>
    <row r="44" spans="1:4" ht="15.75" thickBot="1">
      <c r="A44" s="12"/>
      <c r="B44" s="23"/>
      <c r="C44" s="23"/>
      <c r="D44" s="23"/>
    </row>
    <row r="45" spans="1:4" ht="15">
      <c r="A45" s="11" t="s">
        <v>73</v>
      </c>
      <c r="B45" s="24"/>
      <c r="C45" s="24"/>
      <c r="D45" s="24"/>
    </row>
    <row r="46" spans="1:4" ht="30">
      <c r="A46" s="3" t="s">
        <v>74</v>
      </c>
      <c r="B46" s="22">
        <v>4</v>
      </c>
      <c r="C46" s="22">
        <v>4</v>
      </c>
      <c r="D46" s="22">
        <v>8</v>
      </c>
    </row>
    <row r="47" spans="1:4" ht="15">
      <c r="A47" s="4" t="s">
        <v>0</v>
      </c>
      <c r="B47" s="22">
        <v>2000</v>
      </c>
      <c r="C47" s="22">
        <v>2000</v>
      </c>
      <c r="D47" s="22">
        <v>4000</v>
      </c>
    </row>
    <row r="48" spans="1:4" ht="15">
      <c r="A48" s="4" t="s">
        <v>1</v>
      </c>
      <c r="B48" s="22" t="s">
        <v>42</v>
      </c>
      <c r="C48" s="22" t="s">
        <v>42</v>
      </c>
      <c r="D48" s="22" t="s">
        <v>42</v>
      </c>
    </row>
    <row r="49" spans="1:4" ht="15">
      <c r="A49" s="4" t="s">
        <v>2</v>
      </c>
      <c r="B49" s="22" t="s">
        <v>22</v>
      </c>
      <c r="C49" s="22" t="s">
        <v>22</v>
      </c>
      <c r="D49" s="22" t="s">
        <v>22</v>
      </c>
    </row>
    <row r="50" spans="1:4" ht="30.75" thickBot="1">
      <c r="A50" s="12" t="s">
        <v>3</v>
      </c>
      <c r="B50" s="27" t="s">
        <v>23</v>
      </c>
      <c r="C50" s="27" t="s">
        <v>23</v>
      </c>
      <c r="D50" s="27" t="s">
        <v>23</v>
      </c>
    </row>
    <row r="51" spans="1:4" ht="15">
      <c r="A51" s="16" t="s">
        <v>4</v>
      </c>
      <c r="B51" s="24"/>
      <c r="C51" s="24"/>
      <c r="D51" s="24"/>
    </row>
    <row r="52" spans="1:4" ht="30">
      <c r="A52" s="9" t="s">
        <v>5</v>
      </c>
      <c r="B52" s="22"/>
      <c r="C52" s="22"/>
      <c r="D52" s="22"/>
    </row>
    <row r="53" spans="1:4" ht="15">
      <c r="A53" s="3" t="s">
        <v>6</v>
      </c>
      <c r="B53" s="100" t="s">
        <v>133</v>
      </c>
      <c r="C53" s="101"/>
      <c r="D53" s="102"/>
    </row>
    <row r="54" spans="1:4" ht="30">
      <c r="A54" s="5" t="s">
        <v>7</v>
      </c>
      <c r="B54" s="22" t="s">
        <v>43</v>
      </c>
      <c r="C54" s="22" t="s">
        <v>43</v>
      </c>
      <c r="D54" s="22" t="s">
        <v>43</v>
      </c>
    </row>
    <row r="55" spans="1:4" ht="30">
      <c r="A55" s="9" t="s">
        <v>24</v>
      </c>
      <c r="B55" s="22"/>
      <c r="C55" s="22"/>
      <c r="D55" s="22"/>
    </row>
    <row r="56" spans="1:4" ht="33" customHeight="1">
      <c r="A56" s="3" t="s">
        <v>6</v>
      </c>
      <c r="B56" s="106" t="s">
        <v>134</v>
      </c>
      <c r="C56" s="107"/>
      <c r="D56" s="108"/>
    </row>
    <row r="57" spans="1:4" ht="30">
      <c r="A57" s="5" t="s">
        <v>25</v>
      </c>
      <c r="B57" s="22" t="s">
        <v>43</v>
      </c>
      <c r="C57" s="22" t="s">
        <v>43</v>
      </c>
      <c r="D57" s="22" t="s">
        <v>43</v>
      </c>
    </row>
    <row r="58" spans="1:4" ht="15">
      <c r="A58" s="3" t="s">
        <v>94</v>
      </c>
      <c r="B58" s="28">
        <v>100000</v>
      </c>
      <c r="C58" s="28">
        <v>100000</v>
      </c>
      <c r="D58" s="28">
        <v>100000</v>
      </c>
    </row>
    <row r="59" spans="1:4" ht="15">
      <c r="A59" s="4" t="s">
        <v>26</v>
      </c>
      <c r="B59" s="28">
        <v>75000</v>
      </c>
      <c r="C59" s="28">
        <v>75000</v>
      </c>
      <c r="D59" s="28">
        <v>75000</v>
      </c>
    </row>
    <row r="60" spans="1:4" ht="15">
      <c r="A60" s="4" t="s">
        <v>72</v>
      </c>
      <c r="B60" s="28">
        <v>60000</v>
      </c>
      <c r="C60" s="28">
        <v>60000</v>
      </c>
      <c r="D60" s="28">
        <v>60000</v>
      </c>
    </row>
    <row r="61" spans="1:4" ht="15">
      <c r="A61" s="4"/>
      <c r="B61" s="28"/>
      <c r="C61" s="28"/>
      <c r="D61" s="28"/>
    </row>
    <row r="62" spans="1:4" ht="30">
      <c r="A62" s="6" t="s">
        <v>27</v>
      </c>
      <c r="B62" s="22"/>
      <c r="C62" s="22"/>
      <c r="D62" s="22"/>
    </row>
    <row r="63" spans="1:4" ht="30">
      <c r="A63" s="9" t="s">
        <v>5</v>
      </c>
      <c r="B63" s="22"/>
      <c r="C63" s="22"/>
      <c r="D63" s="22"/>
    </row>
    <row r="64" spans="1:4" ht="15">
      <c r="A64" s="7" t="s">
        <v>28</v>
      </c>
      <c r="B64" s="28">
        <v>30000</v>
      </c>
      <c r="C64" s="28">
        <v>30000</v>
      </c>
      <c r="D64" s="28">
        <v>30000</v>
      </c>
    </row>
    <row r="65" spans="1:4" ht="15">
      <c r="A65" s="3" t="s">
        <v>29</v>
      </c>
      <c r="B65" s="28">
        <v>32000</v>
      </c>
      <c r="C65" s="28">
        <v>32000</v>
      </c>
      <c r="D65" s="28">
        <v>32000</v>
      </c>
    </row>
    <row r="66" spans="1:4" ht="30">
      <c r="A66" s="9" t="s">
        <v>24</v>
      </c>
      <c r="B66" s="22"/>
      <c r="C66" s="22"/>
      <c r="D66" s="22"/>
    </row>
    <row r="67" spans="1:4" ht="15">
      <c r="A67" s="7" t="s">
        <v>28</v>
      </c>
      <c r="B67" s="28">
        <v>30000</v>
      </c>
      <c r="C67" s="28">
        <v>30000</v>
      </c>
      <c r="D67" s="28">
        <v>30000</v>
      </c>
    </row>
    <row r="68" spans="1:4" ht="15">
      <c r="A68" s="13" t="s">
        <v>29</v>
      </c>
      <c r="B68" s="29">
        <v>32000</v>
      </c>
      <c r="C68" s="29">
        <v>32000</v>
      </c>
      <c r="D68" s="29">
        <v>32000</v>
      </c>
    </row>
    <row r="69" spans="1:4" ht="15.75" thickBot="1">
      <c r="A69" s="12" t="s">
        <v>135</v>
      </c>
      <c r="B69" s="103" t="s">
        <v>136</v>
      </c>
      <c r="C69" s="104"/>
      <c r="D69" s="105"/>
    </row>
    <row r="70" spans="1:4" ht="15">
      <c r="A70" s="15" t="s">
        <v>30</v>
      </c>
      <c r="B70" s="24"/>
      <c r="C70" s="24"/>
      <c r="D70" s="24"/>
    </row>
    <row r="71" spans="1:4" ht="15">
      <c r="A71" s="17" t="s">
        <v>31</v>
      </c>
      <c r="B71" s="26"/>
      <c r="C71" s="26"/>
      <c r="D71" s="26"/>
    </row>
    <row r="72" spans="1:4" ht="45">
      <c r="A72" s="3" t="s">
        <v>32</v>
      </c>
      <c r="B72" s="22" t="s">
        <v>38</v>
      </c>
      <c r="C72" s="22" t="s">
        <v>38</v>
      </c>
      <c r="D72" s="22" t="s">
        <v>38</v>
      </c>
    </row>
    <row r="73" spans="1:4" ht="30">
      <c r="A73" s="3" t="s">
        <v>116</v>
      </c>
      <c r="B73" s="22" t="s">
        <v>38</v>
      </c>
      <c r="C73" s="22" t="s">
        <v>38</v>
      </c>
      <c r="D73" s="22" t="s">
        <v>38</v>
      </c>
    </row>
    <row r="74" spans="1:4" ht="15.75" thickBot="1">
      <c r="A74" s="12"/>
      <c r="B74" s="23"/>
      <c r="C74" s="23"/>
      <c r="D74" s="23"/>
    </row>
    <row r="75" spans="1:4" ht="15">
      <c r="A75" s="18" t="s">
        <v>117</v>
      </c>
      <c r="B75" s="24"/>
      <c r="C75" s="32"/>
      <c r="D75" s="32"/>
    </row>
    <row r="76" spans="1:4" ht="15">
      <c r="A76" s="1" t="s">
        <v>118</v>
      </c>
      <c r="B76" s="22" t="s">
        <v>44</v>
      </c>
      <c r="C76" s="31" t="s">
        <v>44</v>
      </c>
      <c r="D76" s="31" t="s">
        <v>64</v>
      </c>
    </row>
    <row r="77" spans="1:4" ht="30">
      <c r="A77" s="1" t="s">
        <v>119</v>
      </c>
      <c r="B77" s="22" t="s">
        <v>46</v>
      </c>
      <c r="C77" s="31" t="s">
        <v>46</v>
      </c>
      <c r="D77" s="31" t="s">
        <v>107</v>
      </c>
    </row>
    <row r="78" spans="1:4" ht="15">
      <c r="A78" s="1" t="s">
        <v>120</v>
      </c>
      <c r="B78" s="22" t="s">
        <v>47</v>
      </c>
      <c r="C78" s="31" t="s">
        <v>47</v>
      </c>
      <c r="D78" s="31" t="s">
        <v>65</v>
      </c>
    </row>
    <row r="79" spans="1:4" ht="30">
      <c r="A79" s="1" t="s">
        <v>121</v>
      </c>
      <c r="B79" s="22" t="s">
        <v>48</v>
      </c>
      <c r="C79" s="31" t="s">
        <v>48</v>
      </c>
      <c r="D79" s="31" t="s">
        <v>108</v>
      </c>
    </row>
    <row r="80" spans="1:4" ht="15">
      <c r="A80" s="1" t="s">
        <v>122</v>
      </c>
      <c r="B80" s="22" t="s">
        <v>46</v>
      </c>
      <c r="C80" s="31" t="s">
        <v>46</v>
      </c>
      <c r="D80" s="31" t="s">
        <v>66</v>
      </c>
    </row>
    <row r="81" spans="1:4" ht="30">
      <c r="A81" s="1" t="s">
        <v>123</v>
      </c>
      <c r="B81" s="22" t="s">
        <v>49</v>
      </c>
      <c r="C81" s="31" t="s">
        <v>49</v>
      </c>
      <c r="D81" s="31" t="s">
        <v>49</v>
      </c>
    </row>
    <row r="82" spans="1:4" ht="15">
      <c r="A82" s="2" t="s">
        <v>124</v>
      </c>
      <c r="B82" s="22"/>
      <c r="C82" s="31"/>
      <c r="D82" s="31"/>
    </row>
    <row r="83" spans="1:4" ht="45">
      <c r="A83" s="1" t="s">
        <v>125</v>
      </c>
      <c r="B83" s="22" t="s">
        <v>50</v>
      </c>
      <c r="C83" s="31" t="s">
        <v>50</v>
      </c>
      <c r="D83" s="31" t="s">
        <v>67</v>
      </c>
    </row>
    <row r="84" spans="1:4" ht="15">
      <c r="A84" s="1" t="s">
        <v>126</v>
      </c>
      <c r="B84" s="22" t="s">
        <v>51</v>
      </c>
      <c r="C84" s="31" t="s">
        <v>51</v>
      </c>
      <c r="D84" s="31" t="s">
        <v>69</v>
      </c>
    </row>
    <row r="85" spans="1:4" ht="45">
      <c r="A85" s="1" t="s">
        <v>127</v>
      </c>
      <c r="B85" s="22" t="s">
        <v>52</v>
      </c>
      <c r="C85" s="31" t="s">
        <v>52</v>
      </c>
      <c r="D85" s="31" t="s">
        <v>68</v>
      </c>
    </row>
    <row r="86" spans="1:4" ht="15">
      <c r="A86" s="1" t="s">
        <v>35</v>
      </c>
      <c r="B86" s="22"/>
      <c r="C86" s="31"/>
      <c r="D86" s="31"/>
    </row>
    <row r="87" spans="1:4" ht="30">
      <c r="A87" s="1" t="s">
        <v>36</v>
      </c>
      <c r="B87" s="22" t="s">
        <v>53</v>
      </c>
      <c r="C87" s="31" t="s">
        <v>53</v>
      </c>
      <c r="D87" s="31" t="s">
        <v>75</v>
      </c>
    </row>
    <row r="88" spans="1:4" ht="30">
      <c r="A88" s="1" t="s">
        <v>37</v>
      </c>
      <c r="B88" s="22" t="s">
        <v>54</v>
      </c>
      <c r="C88" s="31" t="s">
        <v>54</v>
      </c>
      <c r="D88" s="31" t="s">
        <v>76</v>
      </c>
    </row>
    <row r="89" spans="1:4" ht="15.75" thickBot="1">
      <c r="A89" s="12"/>
      <c r="B89" s="23"/>
      <c r="C89" s="23"/>
      <c r="D89" s="23"/>
    </row>
    <row r="90" spans="1:4" ht="15">
      <c r="A90" s="19" t="s">
        <v>55</v>
      </c>
      <c r="B90" s="24"/>
      <c r="C90" s="24"/>
      <c r="D90" s="24"/>
    </row>
    <row r="91" spans="1:4" ht="15">
      <c r="A91" s="1" t="s">
        <v>56</v>
      </c>
      <c r="B91" s="25">
        <v>0.1</v>
      </c>
      <c r="C91" s="25">
        <v>0.1</v>
      </c>
      <c r="D91" s="25">
        <v>0.1</v>
      </c>
    </row>
    <row r="92" spans="1:4" ht="15">
      <c r="A92" s="1" t="s">
        <v>57</v>
      </c>
      <c r="B92" s="22">
        <v>20</v>
      </c>
      <c r="C92" s="22">
        <v>20</v>
      </c>
      <c r="D92" s="22">
        <v>20</v>
      </c>
    </row>
    <row r="93" spans="1:4" ht="15">
      <c r="A93" s="3"/>
      <c r="B93" s="22"/>
      <c r="C93" s="22"/>
      <c r="D93" s="22"/>
    </row>
    <row r="94" spans="1:4" ht="30">
      <c r="A94" s="20" t="s">
        <v>58</v>
      </c>
      <c r="B94" s="22"/>
      <c r="C94" s="22"/>
      <c r="D94" s="22"/>
    </row>
    <row r="95" spans="1:4" ht="15">
      <c r="A95" s="1" t="s">
        <v>56</v>
      </c>
      <c r="B95" s="25">
        <v>0.1</v>
      </c>
      <c r="C95" s="25">
        <v>0.1</v>
      </c>
      <c r="D95" s="25">
        <v>0.1</v>
      </c>
    </row>
    <row r="96" spans="1:4" ht="15">
      <c r="A96" s="1" t="s">
        <v>57</v>
      </c>
      <c r="B96" s="22">
        <v>39</v>
      </c>
      <c r="C96" s="22">
        <v>39</v>
      </c>
      <c r="D96" s="22">
        <v>39</v>
      </c>
    </row>
    <row r="97" spans="1:4" ht="15.75" thickBot="1">
      <c r="A97" s="12"/>
      <c r="B97" s="23"/>
      <c r="C97" s="23"/>
      <c r="D97" s="23"/>
    </row>
    <row r="98" spans="1:4" ht="15">
      <c r="A98" s="21" t="s">
        <v>59</v>
      </c>
      <c r="B98" s="26"/>
      <c r="C98" s="26"/>
      <c r="D98" s="26"/>
    </row>
    <row r="99" spans="1:4" ht="15">
      <c r="A99" s="1" t="s">
        <v>60</v>
      </c>
      <c r="B99" s="22">
        <v>17</v>
      </c>
      <c r="C99" s="22">
        <v>17</v>
      </c>
      <c r="D99" s="22">
        <v>17</v>
      </c>
    </row>
    <row r="100" spans="1:4" ht="15">
      <c r="A100" s="1" t="s">
        <v>39</v>
      </c>
      <c r="B100" s="30">
        <v>2</v>
      </c>
      <c r="C100" s="22">
        <v>2</v>
      </c>
      <c r="D100" s="22">
        <v>2</v>
      </c>
    </row>
    <row r="101" spans="1:4" ht="15">
      <c r="A101" s="1" t="s">
        <v>61</v>
      </c>
      <c r="B101" s="22">
        <v>8</v>
      </c>
      <c r="C101" s="22">
        <v>8</v>
      </c>
      <c r="D101" s="22">
        <v>8</v>
      </c>
    </row>
    <row r="102" spans="1:4" ht="15">
      <c r="A102" s="1" t="s">
        <v>62</v>
      </c>
      <c r="B102" s="25">
        <v>0.85</v>
      </c>
      <c r="C102" s="25">
        <v>0.85</v>
      </c>
      <c r="D102" s="25">
        <v>0.85</v>
      </c>
    </row>
  </sheetData>
  <sheetProtection/>
  <mergeCells count="4">
    <mergeCell ref="B4:D4"/>
    <mergeCell ref="B53:D53"/>
    <mergeCell ref="B69:D69"/>
    <mergeCell ref="B56:D56"/>
  </mergeCells>
  <printOptions/>
  <pageMargins left="0.7" right="0.7" top="0.75" bottom="0.75" header="0.3" footer="0.3"/>
  <pageSetup fitToHeight="1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The Pew Charitable Trusts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ASnyder</dc:creator>
  <cp:keywords/>
  <dc:description/>
  <cp:lastModifiedBy>jpeltak</cp:lastModifiedBy>
  <cp:lastPrinted>2010-10-27T16:21:00Z</cp:lastPrinted>
  <dcterms:created xsi:type="dcterms:W3CDTF">2010-07-29T13:45:15Z</dcterms:created>
  <dcterms:modified xsi:type="dcterms:W3CDTF">2010-11-08T18:13:03Z</dcterms:modified>
  <cp:category/>
  <cp:version/>
  <cp:contentType/>
  <cp:contentStatus/>
</cp:coreProperties>
</file>